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40" windowHeight="15600"/>
  </bookViews>
  <sheets>
    <sheet name="Table1" sheetId="1" r:id="rId1"/>
  </sheets>
  <definedNames>
    <definedName name="_xlnm._FilterDatabase" localSheetId="0" hidden="1">Table1!$A$4:$I$4</definedName>
    <definedName name="_xlnm.Print_Titles" localSheetId="0">Table1!$4:$4</definedName>
    <definedName name="_xlnm.Print_Area" localSheetId="0">Table1!$A$1:$I$183</definedName>
  </definedNames>
  <calcPr calcId="124519" iterateDelta="1E-4"/>
</workbook>
</file>

<file path=xl/calcChain.xml><?xml version="1.0" encoding="utf-8"?>
<calcChain xmlns="http://schemas.openxmlformats.org/spreadsheetml/2006/main">
  <c r="H173" i="1"/>
  <c r="H16"/>
  <c r="H17"/>
  <c r="H18"/>
  <c r="H19"/>
  <c r="H20"/>
  <c r="H21"/>
  <c r="H22"/>
  <c r="H23"/>
  <c r="H24"/>
  <c r="H25"/>
  <c r="H26"/>
  <c r="H27"/>
  <c r="H28"/>
  <c r="H33"/>
  <c r="H34"/>
  <c r="H35"/>
  <c r="H37"/>
  <c r="H38"/>
  <c r="H40"/>
  <c r="H41"/>
  <c r="H42"/>
  <c r="H43"/>
  <c r="H45"/>
  <c r="H46"/>
  <c r="H48"/>
  <c r="H49"/>
  <c r="H50"/>
  <c r="H51"/>
  <c r="H52"/>
  <c r="H53"/>
  <c r="H54"/>
  <c r="H56"/>
  <c r="H57"/>
  <c r="H58"/>
  <c r="H59"/>
  <c r="H60"/>
  <c r="H61"/>
  <c r="H63"/>
  <c r="H64"/>
  <c r="H65"/>
  <c r="H66"/>
  <c r="H67"/>
  <c r="H68"/>
  <c r="H69"/>
  <c r="H70"/>
  <c r="H71"/>
  <c r="H72"/>
  <c r="H73"/>
  <c r="H74"/>
  <c r="H76"/>
  <c r="H77"/>
  <c r="H78"/>
  <c r="H79"/>
  <c r="H80"/>
  <c r="H81"/>
  <c r="H82"/>
  <c r="H84"/>
  <c r="H86"/>
  <c r="H87"/>
  <c r="H89"/>
  <c r="H90"/>
  <c r="H91"/>
  <c r="H92"/>
  <c r="H93"/>
  <c r="H94"/>
  <c r="H96"/>
  <c r="H97"/>
  <c r="H98"/>
  <c r="H99"/>
  <c r="H100"/>
  <c r="H101"/>
  <c r="H102"/>
  <c r="H103"/>
  <c r="H104"/>
  <c r="H105"/>
  <c r="H106"/>
  <c r="H107"/>
  <c r="H108"/>
  <c r="H109"/>
  <c r="H110"/>
  <c r="H111"/>
  <c r="H112"/>
  <c r="H113"/>
  <c r="H114"/>
  <c r="H115"/>
  <c r="H116"/>
  <c r="H117"/>
  <c r="H119"/>
  <c r="H121"/>
  <c r="H122"/>
  <c r="H123"/>
  <c r="H124"/>
  <c r="H126"/>
  <c r="H127"/>
  <c r="H128"/>
  <c r="H129"/>
  <c r="H130"/>
  <c r="H131"/>
  <c r="H132"/>
  <c r="H133"/>
  <c r="H134"/>
  <c r="H135"/>
  <c r="H136"/>
  <c r="H137"/>
  <c r="H138"/>
  <c r="H139"/>
  <c r="H140"/>
  <c r="H141"/>
  <c r="H143"/>
  <c r="H144"/>
  <c r="H145"/>
  <c r="H146"/>
  <c r="H147"/>
  <c r="H148"/>
  <c r="H150"/>
  <c r="H151"/>
  <c r="H152"/>
  <c r="H153"/>
  <c r="H154"/>
  <c r="H155"/>
  <c r="H156"/>
  <c r="H157"/>
  <c r="H158"/>
  <c r="H159"/>
  <c r="H161"/>
  <c r="H164"/>
  <c r="H166"/>
  <c r="H167"/>
  <c r="H168"/>
  <c r="H169"/>
  <c r="H170"/>
  <c r="H172"/>
  <c r="H175"/>
  <c r="H176"/>
  <c r="H178"/>
  <c r="H179"/>
  <c r="H180"/>
  <c r="H181"/>
  <c r="H182"/>
  <c r="H183"/>
  <c r="H15"/>
  <c r="H12"/>
  <c r="H11"/>
  <c r="H10"/>
  <c r="H9"/>
  <c r="H8"/>
  <c r="H6"/>
  <c r="G183"/>
  <c r="E135"/>
  <c r="G135" s="1"/>
  <c r="F135"/>
  <c r="D135"/>
  <c r="D89"/>
  <c r="E108" l="1"/>
  <c r="F108"/>
  <c r="D108"/>
  <c r="G111"/>
  <c r="G182" l="1"/>
  <c r="G181"/>
  <c r="F179"/>
  <c r="E179"/>
  <c r="G179" s="1"/>
  <c r="G180"/>
  <c r="G178"/>
  <c r="G175"/>
  <c r="E175"/>
  <c r="F175"/>
  <c r="D175"/>
  <c r="G176"/>
  <c r="G173"/>
  <c r="G172"/>
  <c r="G170"/>
  <c r="G169"/>
  <c r="E167"/>
  <c r="F167"/>
  <c r="D167"/>
  <c r="G168"/>
  <c r="G165"/>
  <c r="G166"/>
  <c r="E164"/>
  <c r="G164" s="1"/>
  <c r="F164"/>
  <c r="D164"/>
  <c r="G158"/>
  <c r="G159"/>
  <c r="G160"/>
  <c r="G161"/>
  <c r="G162"/>
  <c r="E157"/>
  <c r="F157"/>
  <c r="D157"/>
  <c r="E154"/>
  <c r="G154" s="1"/>
  <c r="F154"/>
  <c r="D154"/>
  <c r="G156"/>
  <c r="G155"/>
  <c r="G148"/>
  <c r="G149"/>
  <c r="G150"/>
  <c r="G151"/>
  <c r="G152"/>
  <c r="G153"/>
  <c r="E147"/>
  <c r="F147"/>
  <c r="D147"/>
  <c r="E145"/>
  <c r="F145"/>
  <c r="G145"/>
  <c r="D145"/>
  <c r="G146"/>
  <c r="E143"/>
  <c r="F143"/>
  <c r="D143"/>
  <c r="G144"/>
  <c r="E139"/>
  <c r="F139"/>
  <c r="D139"/>
  <c r="G141"/>
  <c r="G140"/>
  <c r="E137"/>
  <c r="F137"/>
  <c r="D137"/>
  <c r="G138"/>
  <c r="G137" s="1"/>
  <c r="G136"/>
  <c r="G134"/>
  <c r="E133"/>
  <c r="F133"/>
  <c r="D133"/>
  <c r="E131"/>
  <c r="F131"/>
  <c r="D131"/>
  <c r="G132"/>
  <c r="G131" s="1"/>
  <c r="E129"/>
  <c r="F129"/>
  <c r="D129"/>
  <c r="G130"/>
  <c r="G129" s="1"/>
  <c r="E126"/>
  <c r="F126"/>
  <c r="D126"/>
  <c r="G127"/>
  <c r="G126" s="1"/>
  <c r="G124"/>
  <c r="G123"/>
  <c r="G120"/>
  <c r="G121"/>
  <c r="G122"/>
  <c r="E119"/>
  <c r="F119"/>
  <c r="D119"/>
  <c r="E115"/>
  <c r="F115"/>
  <c r="D115"/>
  <c r="G117"/>
  <c r="G116"/>
  <c r="G113"/>
  <c r="G114"/>
  <c r="E112"/>
  <c r="F112"/>
  <c r="D112"/>
  <c r="G109"/>
  <c r="G110"/>
  <c r="G143" l="1"/>
  <c r="G147"/>
  <c r="G157"/>
  <c r="G167"/>
  <c r="G133"/>
  <c r="G139"/>
  <c r="G115"/>
  <c r="G108"/>
  <c r="G119"/>
  <c r="G112"/>
  <c r="G104"/>
  <c r="G105"/>
  <c r="G106"/>
  <c r="G107"/>
  <c r="E103"/>
  <c r="F103"/>
  <c r="D103"/>
  <c r="E99"/>
  <c r="F99"/>
  <c r="D99"/>
  <c r="G102"/>
  <c r="G101"/>
  <c r="G100"/>
  <c r="E96"/>
  <c r="F96"/>
  <c r="D96"/>
  <c r="G98"/>
  <c r="G97"/>
  <c r="G93"/>
  <c r="G94"/>
  <c r="E92"/>
  <c r="F92"/>
  <c r="D92"/>
  <c r="G96" l="1"/>
  <c r="G103"/>
  <c r="G99"/>
  <c r="G92"/>
  <c r="G90"/>
  <c r="G91"/>
  <c r="E89"/>
  <c r="F89"/>
  <c r="G85"/>
  <c r="G86"/>
  <c r="G87"/>
  <c r="E84"/>
  <c r="F84"/>
  <c r="D84"/>
  <c r="E81"/>
  <c r="F81"/>
  <c r="D81"/>
  <c r="G83"/>
  <c r="G82"/>
  <c r="E79"/>
  <c r="F79"/>
  <c r="D79"/>
  <c r="G80"/>
  <c r="G79" s="1"/>
  <c r="E76"/>
  <c r="F76"/>
  <c r="D76"/>
  <c r="G78"/>
  <c r="G77"/>
  <c r="G64"/>
  <c r="G65"/>
  <c r="G66"/>
  <c r="G67"/>
  <c r="G68"/>
  <c r="G69"/>
  <c r="G70"/>
  <c r="G71"/>
  <c r="G72"/>
  <c r="G73"/>
  <c r="G74"/>
  <c r="E63"/>
  <c r="F63"/>
  <c r="D63"/>
  <c r="E60"/>
  <c r="F60"/>
  <c r="D60"/>
  <c r="G61"/>
  <c r="G62"/>
  <c r="E58"/>
  <c r="F58"/>
  <c r="D58"/>
  <c r="G59"/>
  <c r="G58" s="1"/>
  <c r="E56"/>
  <c r="F56"/>
  <c r="D56"/>
  <c r="G57"/>
  <c r="E53"/>
  <c r="F53"/>
  <c r="D53"/>
  <c r="G55"/>
  <c r="G54"/>
  <c r="E50"/>
  <c r="F50"/>
  <c r="D50"/>
  <c r="G51"/>
  <c r="G52"/>
  <c r="E48"/>
  <c r="F48"/>
  <c r="D48"/>
  <c r="G49"/>
  <c r="G48" s="1"/>
  <c r="G47"/>
  <c r="G46"/>
  <c r="E45"/>
  <c r="F45"/>
  <c r="D45"/>
  <c r="G43"/>
  <c r="E42"/>
  <c r="F42"/>
  <c r="D42"/>
  <c r="E40"/>
  <c r="F40"/>
  <c r="D40"/>
  <c r="G41"/>
  <c r="G40" s="1"/>
  <c r="G84" l="1"/>
  <c r="G89"/>
  <c r="G56"/>
  <c r="G63"/>
  <c r="G76"/>
  <c r="G81"/>
  <c r="G50"/>
  <c r="G53"/>
  <c r="G60"/>
  <c r="G45"/>
  <c r="G42"/>
  <c r="G24"/>
  <c r="G25"/>
  <c r="G26"/>
  <c r="G27"/>
  <c r="G28"/>
  <c r="G29"/>
  <c r="G30"/>
  <c r="G31"/>
  <c r="G32"/>
  <c r="G33"/>
  <c r="G34"/>
  <c r="G35"/>
  <c r="G36"/>
  <c r="G37"/>
  <c r="G38"/>
  <c r="E23"/>
  <c r="F23"/>
  <c r="D23"/>
  <c r="G22"/>
  <c r="E21"/>
  <c r="F21"/>
  <c r="D21"/>
  <c r="G20"/>
  <c r="F19"/>
  <c r="E19"/>
  <c r="D19"/>
  <c r="G16"/>
  <c r="G17"/>
  <c r="G18"/>
  <c r="G15"/>
  <c r="G14"/>
  <c r="G13"/>
  <c r="G12"/>
  <c r="G11"/>
  <c r="G10"/>
  <c r="G9"/>
  <c r="G8"/>
  <c r="G7"/>
  <c r="G6"/>
  <c r="G23" l="1"/>
  <c r="G19"/>
  <c r="G21"/>
</calcChain>
</file>

<file path=xl/sharedStrings.xml><?xml version="1.0" encoding="utf-8"?>
<sst xmlns="http://schemas.openxmlformats.org/spreadsheetml/2006/main" count="609" uniqueCount="184">
  <si>
    <t/>
  </si>
  <si>
    <t>(тыс.рублей)</t>
  </si>
  <si>
    <t>Наименование показателя</t>
  </si>
  <si>
    <t>РЗ</t>
  </si>
  <si>
    <t>ПР</t>
  </si>
  <si>
    <t>Утверждено Законом о бюджете</t>
  </si>
  <si>
    <t>Показатели уточненной бюджетной росписи</t>
  </si>
  <si>
    <t>Кассовое исполнение</t>
  </si>
  <si>
    <t>Отклонение уточненного плана от Закона</t>
  </si>
  <si>
    <t>% исполнения</t>
  </si>
  <si>
    <t>Пояснение различий между первоначально утвержденными показателями расходов и кассовым исполнением, превышающими 5%</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</si>
  <si>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</si>
  <si>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</si>
  <si>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</si>
  <si>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</si>
  <si>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</si>
  <si>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Управление делами Губернатора и Правительства Сахалинской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</si>
  <si>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</si>
  <si>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</si>
  <si>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</si>
  <si>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</si>
  <si>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Судебная система</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</si>
  <si>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</si>
  <si>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</si>
  <si>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</si>
  <si>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</si>
  <si>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</si>
  <si>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Резервные фонды</t>
  </si>
  <si>
    <t>11</t>
  </si>
  <si>
    <t>Другие общегосударственные вопросы</t>
  </si>
  <si>
    <t>13</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</si>
  <si>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</si>
  <si>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</si>
  <si>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</si>
  <si>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Обеспечение пожарной безопасности</t>
  </si>
  <si>
    <t>10</t>
  </si>
  <si>
    <t>14</t>
  </si>
  <si>
    <t>НАЦИОНАЛЬНАЯ ЭКОНОМИКА</t>
  </si>
  <si>
    <t>Общеэкономические вопросы</t>
  </si>
  <si>
    <t>Топливно-энергетический комплекс</t>
  </si>
  <si>
    <t>Сельское хозяйство и рыболовство</t>
  </si>
  <si>
    <t>Водное хозяйство</t>
  </si>
  <si>
    <t>Лесное хозяйство</t>
  </si>
  <si>
    <t>Транспорт</t>
  </si>
  <si>
    <t>08</t>
  </si>
  <si>
    <t>Дорожное хозяйство (дорожные фонды)</t>
  </si>
  <si>
    <t>Другие вопросы в области национальной экономики</t>
  </si>
  <si>
    <t>12</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</si>
  <si>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</si>
  <si>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</si>
  <si>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</si>
  <si>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</si>
  <si>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</si>
  <si>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</si>
  <si>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</si>
  <si>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</si>
  <si>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</si>
  <si>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</si>
  <si>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</si>
  <si>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</si>
  <si>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</si>
  <si>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</si>
  <si>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</si>
  <si>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</si>
  <si>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</si>
  <si>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</si>
  <si>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</si>
  <si>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</si>
  <si>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</si>
  <si>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</si>
  <si>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</si>
  <si>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</si>
  <si>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</si>
  <si>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</si>
  <si>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</si>
  <si>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</si>
  <si>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</si>
  <si>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</si>
  <si>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</si>
  <si>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</si>
  <si>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</si>
  <si>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</si>
  <si>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</si>
  <si>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</si>
  <si>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</si>
  <si>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</si>
  <si>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</si>
  <si>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</si>
  <si>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</si>
  <si>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</si>
  <si>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</si>
  <si>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</si>
  <si>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</si>
  <si>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</si>
  <si>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ИТОГО</t>
  </si>
  <si>
    <t>Сведения о расходах областного бюджета, фактически произведенных в 2016 году, по разделам, подразделам классификации расходов бюджета</t>
  </si>
  <si>
    <t>Правительство Магаданской области</t>
  </si>
  <si>
    <t>Магаданская обласная Дума</t>
  </si>
  <si>
    <t>Министерство госуларственно-правового развития Магаданской области</t>
  </si>
  <si>
    <t>Контрольно-счетная палата Магаданской области</t>
  </si>
  <si>
    <t>Министерство финансов Магаланскоц области</t>
  </si>
  <si>
    <t>Государственная инспекция финансового контроля Магаданской области</t>
  </si>
  <si>
    <t>Избирательная комиссия Магаданской области</t>
  </si>
  <si>
    <t>Расходы резервного фонда Магаданской области области отражены по разделам соответственно целевому назначению</t>
  </si>
  <si>
    <t>Министерство финансов Магаданской области</t>
  </si>
  <si>
    <t>Министерство экономического развития, инвестиционной политики и инноваций Магаданской области</t>
  </si>
  <si>
    <t>Министерство государственно-правового развития Магаданской области</t>
  </si>
  <si>
    <t>Министерство труда и социальной политики магаданской области</t>
  </si>
  <si>
    <t>Министерство здравоохранения Магаданской  области</t>
  </si>
  <si>
    <t>Министерство образования и молодежной политики Магаданской области</t>
  </si>
  <si>
    <t>Министерство природных ресурсов и экологии Магадаснской области</t>
  </si>
  <si>
    <t>Министерство дорожного хозяйства, траспорта и связи Магаданской области</t>
  </si>
  <si>
    <t>Министерство строительства, жилищно-коммунальногохозяйства и энергетики Магаданской области</t>
  </si>
  <si>
    <t>Департамент имущественных и земельных отношений Магаданской облсти</t>
  </si>
  <si>
    <t>Государственная жилищная испекция Магаданской области</t>
  </si>
  <si>
    <t>Администрация Особой экономической зоны Магаданской области</t>
  </si>
  <si>
    <t>Управление архитектуры и градостроительства Магаданской области</t>
  </si>
  <si>
    <t>Департамент цен и тарифов Магадаснкой области</t>
  </si>
  <si>
    <t>Министерство сельского хозяйства, рыболовства и продовольствия Магаданской области</t>
  </si>
  <si>
    <t>Департамент ветеринарии Магааднской области</t>
  </si>
  <si>
    <t>Департамент лесного хозяйства, контроля и надзора за состоянием лесов Магаданской области</t>
  </si>
  <si>
    <t>Министерство культуры и туризма Магаданской области</t>
  </si>
  <si>
    <t>Департамент по охоте и надзору за использованием объектов животного мира и среды их обитания Магаданской области</t>
  </si>
  <si>
    <t>Государственная инспекция по надзору за техническим состоянием самоходных машин и других видов техники Магаданской области</t>
  </si>
  <si>
    <t>Министерство здравоохранения и демографической политики Магаданской области</t>
  </si>
  <si>
    <t>Департамент физической культуры и спорта Магадаснкой области</t>
  </si>
  <si>
    <t>Министерство труда и социальной политики Магаданской области</t>
  </si>
  <si>
    <t>Медицинская помощь в дневных стационарах всех типов</t>
  </si>
  <si>
    <t xml:space="preserve">Предоставление дополнительной финансовой помощи муниципальным образованиям Магаданской области области на поддержку мер по обеспечению сбалансированности местных бюджетов на решение вопросов местного значения </t>
  </si>
  <si>
    <t>Низкий процент исполнения сложился в основном по расходам на обеспечение деятельности депутатов Государственной Думы и их помощников в связи с фактической потребностью</t>
  </si>
  <si>
    <t>Низкий процент исполнения сложился в результате образовавшейся экономии от проведения конкурсных процедур</t>
  </si>
  <si>
    <t xml:space="preserve">Произведена оптимизация расходов </t>
  </si>
  <si>
    <t>Произведена оптимизация расходов, кроме того образовалась экономия в основном в связи с превышением предельной величины доходов при начислении заработной платы</t>
  </si>
  <si>
    <t xml:space="preserve">В связи с отсутствием поставок оборудования от Федерального центра информационных технологий при Центральной избирательной комиссии  Российской Федерации не произведена модернизация, установка и подключение оборудования в рамках Соглашения с ФЦИ при ЦИК России и Правительством Магаданской области.  </t>
  </si>
  <si>
    <t>Средства перераспределены с разделу 0103 для приобретения печатного издания книги-фотоальбома "Законодатели Колымы" .</t>
  </si>
  <si>
    <t>Средства перераспределены между участниками государственной программы Магаданской области "Развитие системы государственного и муниципального управления в Магаданской области" на 2014-2016 годы"</t>
  </si>
  <si>
    <t>Снижение цены контрактов на выполнение работ по капитальным и текущим ремонтам зданий и помещений  государственной собственности, заключенным ОГБУ "МОЭЦ" по результатам проведенных конкурсных процедур</t>
  </si>
  <si>
    <t>произведено перераспределение средств между участниками программы (министерством труда и социальной политики Магаданской области и министерством образования и молодежной политики Магаданской области) для приобретения робота-тренажера «Гоша» для обеспечения процесса обучения навыкам оказания первой медицинской помощи и компьютерной тренажерной программы «Гоша», компьютерной программы «Основы реанимации»</t>
  </si>
  <si>
    <t xml:space="preserve">Средства перераспределены на мероприятия, предусмотреные региональной программой переселения подпрограммы "Оказание содействия добровольному переселению соотечественников, проживающих за рубежом, в Магаданскую область" на 2014-2020 годы" Государственной программы "Трудовые ресурсы Магаданской области" на 2014-2020 годы" </t>
  </si>
  <si>
    <t>Низкий процент исполнения сложился в связи с отменой мероприятий (командировки в город Санкт Петербург и город Москва)</t>
  </si>
  <si>
    <t xml:space="preserve">При уточнении областного бюджета средства в сумме 1078,0 тыс рублей были перераспределены. Неполное освоение средств связано с низкой активностью председателей родовых общин КМНС. За возмещением обратилось 4 родовые общины из запланированных 8.
</t>
  </si>
  <si>
    <t>исполнение за отчетный период отсутствует, поскольку подрядчик не выполнил работы, указанные в государственном контракте.</t>
  </si>
  <si>
    <t>Бюджетные ассигнования уменьшены в связи с исключением из мероприятий программы расходов на плановые вылеты бригады с использованием авиатранспорта</t>
  </si>
  <si>
    <t>Средства перереапределены с раздела 0801 на раздел 0702</t>
  </si>
  <si>
    <t>Выделены средства из  федерального бюджета в сумме 4 935,0 тыс. рублей</t>
  </si>
  <si>
    <t>Бюджетные ассигнования уменьшены в связи с отменой проведения капитальных ремонтов и экономией бюджетных средств по проведению летней оздоровительной кампании</t>
  </si>
  <si>
    <t>Бюджетные ассигнования уменьшены по фактическую потребность (снижено количество получателей социальных выплат)</t>
  </si>
  <si>
    <t>предусмотрены средства на обеспечение безопасности объектов культурного наследия</t>
  </si>
  <si>
    <t xml:space="preserve">Произведена оптимизация расходов, кроме того низкий процент исполнения сложился по предоставлению 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поскольку данные расходы финансируются в соответствии с произведенными расходами работников учреждений культуры, находящихся в  ведении городских округов </t>
  </si>
  <si>
    <t>произведено перераспределение средств между видами медицинской помощи в связи с корректировкой программы государственных гарантий бесплатного оказания медицинской помощи населению на территории Магаданской области, увеличен объем финансирования   на проведение капитальных ремонтов, приобретение оборудования, оплату проезда к месту отпуска и обратно работникам учреждений, компенсацию льготы коммунальных услуг медицинским работникам</t>
  </si>
  <si>
    <t>произведено перераспределение средств между видами медицинской помощи в связи с корректировкой программы государственных гарантий бесплатного оказания медицинской помощи населению на территории Магаданской области</t>
  </si>
  <si>
    <t xml:space="preserve"> увеличение объемов скорой медицинской помощи, не включенной в базовую программу ОМС</t>
  </si>
  <si>
    <t>Выделены средства резервного фонда Правительства Российской Федерации на компенсацию бюджету субъекта Российской Федерации стоимости жилого помещения, предоставляемого владельцам именных государственных жилищных сертификатов, или на социальную выплату на оплату жилого помещения, приобретаемого владельцем сертификата по договору купли-продажи</t>
  </si>
  <si>
    <t>Уточнение раздела, подраздела предусмотренных на 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лицами)на 1004</t>
  </si>
  <si>
    <t>Уточнение раздела, подраздела предусмотренных на 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 1003</t>
  </si>
  <si>
    <t>Выделение средств федерального бюджета на реализацию государственной программы Магаданской области «Формирование доступной среды в Магаданской области» на 2014-2020 годы», увеличение расходов, предусмотренных на реализацию государственной программы Магаданской области «Развитие здравоохранения Магаданской области» на 2014-2020 годы»</t>
  </si>
  <si>
    <t>При уточнении областного бюджета предусмотрены средства федерального бюджета в сумме 186,4 тыс. рублей</t>
  </si>
  <si>
    <t>Выделение средств федерального и областного бюджета на реализацию государственной программы Магаданской области «Формирование доступной среды в Магаданской области» на 2014-2020 годы»</t>
  </si>
  <si>
    <t>Произведена оптимизация расходов</t>
  </si>
  <si>
    <t>Средства перераспределены с раздела "1101" в рамках софинансирования субсидии из федерального бюджета на адресную финансовую поддержку спортивным организациям, осуществляющим подготовку спортивного резерва для сборных команд РФ  в рамках государственной программы Российской Федерации "Развитие физической культуры и спорта"</t>
  </si>
  <si>
    <t>Средства перераспределены с раздела "1101" в рамках софинансирования субсидии  из федерального бюджет на реализацию мероприятий по поэтапному внедрению Всероссийского физкультурно-спортивного комплекса "Готов к труду и обороне" (ГТО) в рамках государственной программы Российской Федерации "Развитие физической культуры и спорта"</t>
  </si>
  <si>
    <t>Средства перераспределены в связи с фактической потребностью</t>
  </si>
  <si>
    <t>выделены средства ФБ по ГП РФ "Информационное общество (2011-2020 годы)" в сумме +14 938,2 тыс. руб, снята экономия по заключенным ГК из средств ОБ в сумме -4150,0 тыс. руб.</t>
  </si>
  <si>
    <t xml:space="preserve">Исполнение по предоставленным актам выполненных работ. </t>
  </si>
  <si>
    <t>Выделение средств из федерального бюджета</t>
  </si>
  <si>
    <t>Расходы увеличены в соответствии с заключенными соглашениям с Федеральным Агентством водных ресурсов о предоставлении субсидий на строительство, реконструкцию и капитальный ремонт ГТС</t>
  </si>
  <si>
    <t>Добавлено основное мероприятие «Строительство объекта «Водоограждающая дамба на р. Сеймчан в районе пос. Сеймчан»</t>
  </si>
  <si>
    <t>Увеличено финансирование на обеспечение транспортной доступности населения воздушным и автомобильным транспортом, на приобретение автомобильного транспорпта для перевозки пассажиров</t>
  </si>
  <si>
    <t xml:space="preserve">Выделены дополнительные средства ФБ по ФЦП "Экономическое  и социальное развитие  Дальнего Востока и Байкальского региона на период до 2018 года" и иные МБТ </t>
  </si>
  <si>
    <t xml:space="preserve">Высвобожденные средства с мероприятий: «Поддержка предприятий и организаций, занимающихся традиционной хозяйственной деятельностью, сохранением среды обитания, культурного наследия, этнических языков, духовных традиций и культуры коренных малочисленных народов Севера»; "Предоставление субсидии на издание учебно-методической, научной, фольклорной и иной литературы, обеспечивающей сохранение и передачу этнокультурных знаний и традиций, изучение этнических языков КМНС";                                                                                                             "Предоставление субсидии на участие представителей КМНС в региональных, российских и международных мероприятиях, посвященных проблемам коренных народов" в объеме 2438,3 перераспределены на мероприятие «Предоставление социальных выплат на приобретение жилых помещений гражданам из числа КМНС»   </t>
  </si>
  <si>
    <t>Экономия средств на содержание министерства, исключение мероприятий, не относящихся к полномочиям субъекта (ТЭО кондиций)</t>
  </si>
  <si>
    <t>Согласно запросам глав городских округов и поручениям губернатора в целях выполнения социально-значимых программных мероприятий, среди которых подготовка к отопительному периоду 2016-2017 годов, строительство котельной, приобретение техники. Погашение кредиторской задолженности за 2015 год и обеспечение потребности 2016 года  в субсидиях организациям, предоставляемых из областного бюджета, в целях возмещения недополученных доходов в связи с оказанием услуг теплоснабжения, электроснабжения, водоснабжения и водоотведения населению по тарифам, установленным уполномоченным органом исполнительной власти Магаданской области</t>
  </si>
  <si>
    <t xml:space="preserve">Выполнени программных мероприятий по благоустройству территорий городских округов области . </t>
  </si>
  <si>
    <t>Приобретение малых архитектурных форм (детских игровых комплексов) для благоустройства дворовых территорий</t>
  </si>
  <si>
    <t>Вместо 2 запланированных государственных экологических экспертиз, проведена 1</t>
  </si>
  <si>
    <t>Корректировка мероприятий, перераспределение средств программы на более насущные и безотлагательные мероприятия по капитальному ремонту ГТС, реализация мероприятий собственными силами (разработка терр схемы обращения с отходами)</t>
  </si>
  <si>
    <t xml:space="preserve">Расходы в связи с необходимостью продолжения и завершения строительных работ на объектах. Исполнение по предоставленным актам выполненных работ. </t>
  </si>
  <si>
    <t xml:space="preserve">Перенос срока проектирования объекта. </t>
  </si>
  <si>
    <t>Средства перераспределены на иные мероприятия</t>
  </si>
  <si>
    <t xml:space="preserve">Перенесение срока строительства одного из объектов в составе ГП, высвободившиеся средства в частичном объеме перераспределны на другие объекты в составе ГП. </t>
  </si>
  <si>
    <t xml:space="preserve">Выделение средств из федерального бюджета и софинансирование из областного бюджета в связи с необходимостью продолжения и завершения строительных работ на объектах. Исполнение по предоставленным актам выполненных работ. </t>
  </si>
  <si>
    <t xml:space="preserve">Отказ получателей субсидий на улучшение своих жилищных условий от приобретения жилья в текущем году по семейным обстоятельствиям (финансовые затруднения) </t>
  </si>
  <si>
    <t>Выделены средства на реализацию мероприятий подпрограммы "Обеспечение жильем молодых семей" федеральной целевой программы "Жилище" на 2015-2020 годы</t>
  </si>
  <si>
    <t>Министерство финансов Магаданской  области</t>
  </si>
</sst>
</file>

<file path=xl/styles.xml><?xml version="1.0" encoding="utf-8"?>
<styleSheet xmlns="http://schemas.openxmlformats.org/spreadsheetml/2006/main">
  <numFmts count="2">
    <numFmt numFmtId="164" formatCode="0.0"/>
    <numFmt numFmtId="165" formatCode="#,##0.0"/>
  </numFmts>
  <fonts count="8">
    <font>
      <sz val="10"/>
      <color rgb="FF000000"/>
      <name val="Times New Roman"/>
    </font>
    <font>
      <b/>
      <sz val="10"/>
      <color rgb="FF000000"/>
      <name val="Times New Roman"/>
      <family val="1"/>
      <charset val="204"/>
    </font>
    <font>
      <i/>
      <sz val="10"/>
      <color rgb="FF000000"/>
      <name val="Times New Roman"/>
      <family val="1"/>
      <charset val="204"/>
    </font>
    <font>
      <b/>
      <sz val="14"/>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i/>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alignment vertical="top" wrapText="1"/>
    </xf>
  </cellStyleXfs>
  <cellXfs count="57">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vertical="top" wrapText="1"/>
    </xf>
    <xf numFmtId="164" fontId="1" fillId="0" borderId="1" xfId="0" applyNumberFormat="1" applyFont="1" applyFill="1" applyBorder="1" applyAlignment="1">
      <alignment horizontal="right" vertical="center" wrapText="1"/>
    </xf>
    <xf numFmtId="0" fontId="0" fillId="0" borderId="1" xfId="0" applyFont="1" applyFill="1" applyBorder="1" applyAlignment="1">
      <alignment vertical="top" wrapText="1"/>
    </xf>
    <xf numFmtId="0" fontId="0" fillId="0" borderId="1" xfId="0" applyFont="1" applyFill="1" applyBorder="1" applyAlignment="1">
      <alignment horizontal="center" vertical="center" wrapText="1"/>
    </xf>
    <xf numFmtId="0" fontId="2" fillId="0" borderId="1" xfId="0" applyFont="1" applyFill="1" applyBorder="1" applyAlignment="1">
      <alignment vertical="top" wrapText="1"/>
    </xf>
    <xf numFmtId="164"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center" wrapText="1"/>
    </xf>
    <xf numFmtId="165" fontId="0"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5" fontId="6" fillId="0" borderId="1" xfId="0" applyNumberFormat="1" applyFont="1" applyFill="1" applyBorder="1" applyAlignment="1">
      <alignment horizontal="right" vertical="center" wrapText="1"/>
    </xf>
    <xf numFmtId="165" fontId="6"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right" vertical="center" wrapText="1"/>
    </xf>
    <xf numFmtId="4" fontId="6"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165" fontId="7" fillId="0" borderId="1" xfId="0" applyNumberFormat="1" applyFont="1" applyFill="1" applyBorder="1" applyAlignment="1">
      <alignment horizontal="right" vertical="center" wrapText="1"/>
    </xf>
    <xf numFmtId="165" fontId="1" fillId="0" borderId="1" xfId="0" applyNumberFormat="1" applyFont="1" applyFill="1" applyBorder="1" applyAlignment="1">
      <alignment vertical="top" wrapText="1"/>
    </xf>
    <xf numFmtId="165" fontId="6" fillId="0" borderId="1" xfId="0" applyNumberFormat="1" applyFont="1" applyFill="1" applyBorder="1" applyAlignment="1">
      <alignment vertical="top" wrapText="1"/>
    </xf>
    <xf numFmtId="165" fontId="0" fillId="0" borderId="1" xfId="0" applyNumberFormat="1" applyFont="1" applyFill="1" applyBorder="1" applyAlignment="1">
      <alignment vertical="top" wrapText="1"/>
    </xf>
    <xf numFmtId="165" fontId="2" fillId="0" borderId="1" xfId="0" applyNumberFormat="1" applyFont="1" applyFill="1" applyBorder="1" applyAlignment="1">
      <alignment vertical="top" wrapText="1"/>
    </xf>
    <xf numFmtId="165"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165" fontId="0" fillId="0" borderId="1" xfId="0" applyNumberFormat="1" applyFont="1" applyFill="1" applyBorder="1" applyAlignment="1">
      <alignment horizontal="right" vertical="center" wrapText="1"/>
    </xf>
    <xf numFmtId="4" fontId="1" fillId="0" borderId="1" xfId="0" applyNumberFormat="1" applyFont="1" applyFill="1" applyBorder="1" applyAlignment="1">
      <alignment vertical="top" wrapText="1"/>
    </xf>
    <xf numFmtId="4" fontId="0" fillId="0" borderId="1" xfId="0" applyNumberFormat="1" applyFont="1" applyFill="1" applyBorder="1" applyAlignment="1">
      <alignment vertical="top" wrapText="1"/>
    </xf>
    <xf numFmtId="4" fontId="2" fillId="0" borderId="1" xfId="0" applyNumberFormat="1" applyFont="1" applyFill="1" applyBorder="1" applyAlignment="1">
      <alignment vertical="top"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49" fontId="1" fillId="0" borderId="1" xfId="0" applyNumberFormat="1" applyFont="1" applyFill="1" applyBorder="1" applyAlignment="1">
      <alignment vertical="top" wrapText="1"/>
    </xf>
    <xf numFmtId="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 fontId="1" fillId="2" borderId="1" xfId="0" applyNumberFormat="1" applyFont="1" applyFill="1" applyBorder="1" applyAlignment="1">
      <alignment horizontal="right" vertical="center" wrapText="1"/>
    </xf>
    <xf numFmtId="165" fontId="1" fillId="2" borderId="1" xfId="0" applyNumberFormat="1" applyFont="1" applyFill="1" applyBorder="1" applyAlignment="1">
      <alignment horizontal="right" vertical="center" wrapText="1"/>
    </xf>
    <xf numFmtId="0" fontId="0" fillId="0" borderId="1" xfId="0" applyFont="1" applyFill="1" applyBorder="1" applyAlignment="1">
      <alignment vertical="top" wrapText="1"/>
    </xf>
    <xf numFmtId="0" fontId="5" fillId="2" borderId="1" xfId="0" applyFont="1" applyFill="1" applyBorder="1" applyAlignment="1">
      <alignment vertical="top" wrapText="1"/>
    </xf>
    <xf numFmtId="0" fontId="0" fillId="0" borderId="1" xfId="0" applyFont="1" applyFill="1" applyBorder="1" applyAlignment="1">
      <alignment vertical="top" wrapText="1"/>
    </xf>
    <xf numFmtId="0" fontId="2" fillId="0" borderId="1" xfId="0" applyFont="1" applyFill="1" applyBorder="1" applyAlignment="1">
      <alignment vertical="top" wrapText="1"/>
    </xf>
    <xf numFmtId="0" fontId="0" fillId="0" borderId="2" xfId="0" applyFont="1" applyFill="1" applyBorder="1" applyAlignment="1">
      <alignment horizontal="right" vertical="top" wrapText="1"/>
    </xf>
    <xf numFmtId="0" fontId="3" fillId="0" borderId="0" xfId="0" applyFont="1" applyFill="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0" fillId="0" borderId="1" xfId="0" applyFill="1" applyBorder="1" applyAlignment="1">
      <alignment vertical="top" wrapText="1"/>
    </xf>
    <xf numFmtId="164" fontId="0" fillId="2" borderId="0" xfId="0" applyNumberFormat="1" applyFont="1" applyFill="1" applyAlignment="1">
      <alignment horizontal="center" vertical="center" wrapText="1"/>
    </xf>
    <xf numFmtId="164" fontId="1"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0" fillId="2" borderId="1" xfId="0" applyFont="1" applyFill="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83"/>
  <sheetViews>
    <sheetView tabSelected="1" zoomScaleSheetLayoutView="100" workbookViewId="0">
      <selection activeCell="I178" sqref="I178"/>
    </sheetView>
  </sheetViews>
  <sheetFormatPr defaultRowHeight="12.75"/>
  <cols>
    <col min="1" max="1" width="54.83203125" customWidth="1"/>
    <col min="2" max="2" width="3.83203125" customWidth="1"/>
    <col min="3" max="3" width="4.33203125" customWidth="1"/>
    <col min="4" max="6" width="14.5" bestFit="1" customWidth="1"/>
    <col min="7" max="7" width="13.6640625" bestFit="1" customWidth="1"/>
    <col min="8" max="8" width="12.1640625" style="50" customWidth="1"/>
    <col min="9" max="9" width="64.1640625" customWidth="1"/>
    <col min="11" max="11" width="68.1640625" customWidth="1"/>
  </cols>
  <sheetData>
    <row r="1" spans="1:11">
      <c r="A1" t="s">
        <v>0</v>
      </c>
    </row>
    <row r="2" spans="1:11" ht="45.75" customHeight="1">
      <c r="A2" s="46" t="s">
        <v>95</v>
      </c>
      <c r="B2" s="46"/>
      <c r="C2" s="46"/>
      <c r="D2" s="46"/>
      <c r="E2" s="46"/>
      <c r="F2" s="46"/>
      <c r="G2" s="46"/>
      <c r="H2" s="46"/>
      <c r="I2" s="46"/>
    </row>
    <row r="3" spans="1:11">
      <c r="A3" s="45" t="s">
        <v>1</v>
      </c>
      <c r="B3" s="45"/>
      <c r="C3" s="45"/>
      <c r="D3" s="45"/>
      <c r="E3" s="45"/>
      <c r="F3" s="45"/>
      <c r="G3" s="45"/>
      <c r="H3" s="45"/>
      <c r="I3" s="45"/>
    </row>
    <row r="4" spans="1:11" ht="67.5" customHeight="1">
      <c r="A4" s="1" t="s">
        <v>2</v>
      </c>
      <c r="B4" s="1" t="s">
        <v>3</v>
      </c>
      <c r="C4" s="1" t="s">
        <v>4</v>
      </c>
      <c r="D4" s="1" t="s">
        <v>5</v>
      </c>
      <c r="E4" s="1" t="s">
        <v>6</v>
      </c>
      <c r="F4" s="1" t="s">
        <v>7</v>
      </c>
      <c r="G4" s="1" t="s">
        <v>8</v>
      </c>
      <c r="H4" s="51" t="s">
        <v>9</v>
      </c>
      <c r="I4" s="1" t="s">
        <v>10</v>
      </c>
    </row>
    <row r="5" spans="1:11">
      <c r="A5" s="2" t="s">
        <v>11</v>
      </c>
      <c r="B5" s="1" t="s">
        <v>12</v>
      </c>
      <c r="C5" s="1" t="s">
        <v>13</v>
      </c>
      <c r="D5" s="3"/>
      <c r="E5" s="3"/>
      <c r="F5" s="3"/>
      <c r="G5" s="3"/>
      <c r="H5" s="51"/>
      <c r="I5" s="4" t="s">
        <v>0</v>
      </c>
    </row>
    <row r="6" spans="1:11" ht="38.25">
      <c r="A6" s="2" t="s">
        <v>14</v>
      </c>
      <c r="B6" s="5" t="s">
        <v>12</v>
      </c>
      <c r="C6" s="5" t="s">
        <v>15</v>
      </c>
      <c r="D6" s="16">
        <v>6910</v>
      </c>
      <c r="E6" s="16">
        <v>6910</v>
      </c>
      <c r="F6" s="16">
        <v>6905.7</v>
      </c>
      <c r="G6" s="16">
        <f t="shared" ref="G6:G15" si="0">E6-D6</f>
        <v>0</v>
      </c>
      <c r="H6" s="52">
        <f>F6/D6*100</f>
        <v>99.937771345875532</v>
      </c>
      <c r="I6" s="4" t="s">
        <v>0</v>
      </c>
    </row>
    <row r="7" spans="1:11">
      <c r="A7" s="6" t="s">
        <v>96</v>
      </c>
      <c r="B7" s="4" t="s">
        <v>0</v>
      </c>
      <c r="C7" s="4" t="s">
        <v>0</v>
      </c>
      <c r="D7" s="15">
        <v>6910</v>
      </c>
      <c r="E7" s="15">
        <v>6910</v>
      </c>
      <c r="F7" s="15">
        <v>6905.7</v>
      </c>
      <c r="G7" s="9">
        <f t="shared" si="0"/>
        <v>0</v>
      </c>
      <c r="H7" s="53"/>
      <c r="I7" s="4"/>
    </row>
    <row r="8" spans="1:11" ht="51">
      <c r="A8" s="2" t="s">
        <v>17</v>
      </c>
      <c r="B8" s="1" t="s">
        <v>12</v>
      </c>
      <c r="C8" s="1" t="s">
        <v>18</v>
      </c>
      <c r="D8" s="26">
        <v>144117.29999999999</v>
      </c>
      <c r="E8" s="26">
        <v>127546.9</v>
      </c>
      <c r="F8" s="26">
        <v>125414</v>
      </c>
      <c r="G8" s="26">
        <f t="shared" si="0"/>
        <v>-16570.399999999994</v>
      </c>
      <c r="H8" s="51">
        <f>F8/D8*100</f>
        <v>87.022168747263521</v>
      </c>
      <c r="I8" s="4" t="s">
        <v>0</v>
      </c>
    </row>
    <row r="9" spans="1:11" ht="38.25">
      <c r="A9" s="12" t="s">
        <v>96</v>
      </c>
      <c r="B9" s="5"/>
      <c r="C9" s="5"/>
      <c r="D9" s="14">
        <v>7031.3</v>
      </c>
      <c r="E9" s="14">
        <v>6252.9</v>
      </c>
      <c r="F9" s="14">
        <v>5665</v>
      </c>
      <c r="G9" s="14">
        <f t="shared" si="0"/>
        <v>-778.40000000000055</v>
      </c>
      <c r="H9" s="54">
        <f>F9/D9*100</f>
        <v>80.568315958642074</v>
      </c>
      <c r="I9" s="4" t="s">
        <v>129</v>
      </c>
    </row>
    <row r="10" spans="1:11" ht="25.5">
      <c r="A10" s="12" t="s">
        <v>97</v>
      </c>
      <c r="B10" s="5"/>
      <c r="C10" s="5"/>
      <c r="D10" s="14">
        <v>137104</v>
      </c>
      <c r="E10" s="14">
        <v>121294</v>
      </c>
      <c r="F10" s="14">
        <v>119449</v>
      </c>
      <c r="G10" s="14">
        <f t="shared" si="0"/>
        <v>-15810</v>
      </c>
      <c r="H10" s="54">
        <f>F10/D10*100</f>
        <v>87.122913992297811</v>
      </c>
      <c r="I10" s="4" t="s">
        <v>130</v>
      </c>
      <c r="K10" s="41"/>
    </row>
    <row r="11" spans="1:11" ht="51">
      <c r="A11" s="2" t="s">
        <v>19</v>
      </c>
      <c r="B11" s="1" t="s">
        <v>12</v>
      </c>
      <c r="C11" s="1" t="s">
        <v>20</v>
      </c>
      <c r="D11" s="16">
        <v>219102.6</v>
      </c>
      <c r="E11" s="16">
        <v>214167.8</v>
      </c>
      <c r="F11" s="16">
        <v>213021.2</v>
      </c>
      <c r="G11" s="16">
        <f t="shared" si="0"/>
        <v>-4934.8000000000175</v>
      </c>
      <c r="H11" s="52">
        <f>F11/D11*100</f>
        <v>97.224405369904332</v>
      </c>
      <c r="I11" s="4" t="s">
        <v>0</v>
      </c>
    </row>
    <row r="12" spans="1:11">
      <c r="A12" s="12" t="s">
        <v>96</v>
      </c>
      <c r="B12" s="4" t="s">
        <v>0</v>
      </c>
      <c r="C12" s="4" t="s">
        <v>0</v>
      </c>
      <c r="D12" s="15">
        <v>219102.6</v>
      </c>
      <c r="E12" s="15">
        <v>214167.8</v>
      </c>
      <c r="F12" s="15">
        <v>213021.2</v>
      </c>
      <c r="G12" s="15">
        <f t="shared" si="0"/>
        <v>-4934.8000000000175</v>
      </c>
      <c r="H12" s="53">
        <f>F12/D12*100</f>
        <v>97.224405369904332</v>
      </c>
      <c r="I12" s="4" t="s">
        <v>0</v>
      </c>
    </row>
    <row r="13" spans="1:11">
      <c r="A13" s="2" t="s">
        <v>21</v>
      </c>
      <c r="B13" s="1" t="s">
        <v>12</v>
      </c>
      <c r="C13" s="1" t="s">
        <v>22</v>
      </c>
      <c r="D13" s="16">
        <v>1908.6</v>
      </c>
      <c r="E13" s="16">
        <v>0.6</v>
      </c>
      <c r="F13" s="16">
        <v>0</v>
      </c>
      <c r="G13" s="16">
        <f t="shared" si="0"/>
        <v>-1908</v>
      </c>
      <c r="H13" s="52">
        <v>0</v>
      </c>
      <c r="I13" s="4" t="s">
        <v>0</v>
      </c>
    </row>
    <row r="14" spans="1:11" ht="25.5">
      <c r="A14" s="12" t="s">
        <v>98</v>
      </c>
      <c r="B14" s="5"/>
      <c r="C14" s="5"/>
      <c r="D14" s="14">
        <v>1908.6</v>
      </c>
      <c r="E14" s="14">
        <v>0.6</v>
      </c>
      <c r="F14" s="14">
        <v>0</v>
      </c>
      <c r="G14" s="14">
        <f t="shared" si="0"/>
        <v>-1908</v>
      </c>
      <c r="H14" s="54">
        <v>0</v>
      </c>
      <c r="I14" s="4" t="s">
        <v>131</v>
      </c>
    </row>
    <row r="15" spans="1:11" ht="38.25">
      <c r="A15" s="10" t="s">
        <v>23</v>
      </c>
      <c r="B15" s="19" t="s">
        <v>12</v>
      </c>
      <c r="C15" s="19" t="s">
        <v>24</v>
      </c>
      <c r="D15" s="20">
        <v>125870.9</v>
      </c>
      <c r="E15" s="20">
        <v>129522.5</v>
      </c>
      <c r="F15" s="20">
        <v>124863.7</v>
      </c>
      <c r="G15" s="20">
        <f t="shared" si="0"/>
        <v>3651.6000000000058</v>
      </c>
      <c r="H15" s="52">
        <f>F15/D15*100</f>
        <v>99.199815048593436</v>
      </c>
      <c r="I15" s="4" t="s">
        <v>0</v>
      </c>
    </row>
    <row r="16" spans="1:11" ht="38.25">
      <c r="A16" s="12" t="s">
        <v>99</v>
      </c>
      <c r="B16" s="5"/>
      <c r="C16" s="5"/>
      <c r="D16" s="18">
        <v>35461.199999999997</v>
      </c>
      <c r="E16" s="18">
        <v>37681.300000000003</v>
      </c>
      <c r="F16" s="18">
        <v>33360.5</v>
      </c>
      <c r="G16" s="18">
        <f t="shared" ref="G16:G22" si="1">E16-D16</f>
        <v>2220.1000000000058</v>
      </c>
      <c r="H16" s="52">
        <f t="shared" ref="H16:H79" si="2">F16/D16*100</f>
        <v>94.076060595806126</v>
      </c>
      <c r="I16" s="4" t="s">
        <v>132</v>
      </c>
    </row>
    <row r="17" spans="1:9">
      <c r="A17" s="12" t="s">
        <v>100</v>
      </c>
      <c r="B17" s="5"/>
      <c r="C17" s="5"/>
      <c r="D17" s="18">
        <v>60442.400000000001</v>
      </c>
      <c r="E17" s="18">
        <v>62019.9</v>
      </c>
      <c r="F17" s="18">
        <v>61908.800000000003</v>
      </c>
      <c r="G17" s="18">
        <f t="shared" si="1"/>
        <v>1577.5</v>
      </c>
      <c r="H17" s="52">
        <f t="shared" si="2"/>
        <v>102.42611147141743</v>
      </c>
      <c r="I17" s="4"/>
    </row>
    <row r="18" spans="1:9" ht="25.5">
      <c r="A18" s="12" t="s">
        <v>101</v>
      </c>
      <c r="B18" s="5"/>
      <c r="C18" s="5"/>
      <c r="D18" s="18">
        <v>29967.3</v>
      </c>
      <c r="E18" s="18">
        <v>29821.3</v>
      </c>
      <c r="F18" s="18">
        <v>29594.400000000001</v>
      </c>
      <c r="G18" s="18">
        <f t="shared" si="1"/>
        <v>-146</v>
      </c>
      <c r="H18" s="52">
        <f t="shared" si="2"/>
        <v>98.755643651580229</v>
      </c>
      <c r="I18" s="4"/>
    </row>
    <row r="19" spans="1:9" ht="15.75" customHeight="1">
      <c r="A19" s="10" t="s">
        <v>25</v>
      </c>
      <c r="B19" s="19" t="s">
        <v>12</v>
      </c>
      <c r="C19" s="19" t="s">
        <v>26</v>
      </c>
      <c r="D19" s="17">
        <f>D20</f>
        <v>32307</v>
      </c>
      <c r="E19" s="17">
        <f>E20</f>
        <v>31146.5</v>
      </c>
      <c r="F19" s="17">
        <f>F20</f>
        <v>30356.5</v>
      </c>
      <c r="G19" s="21">
        <f t="shared" si="1"/>
        <v>-1160.5</v>
      </c>
      <c r="H19" s="52">
        <f t="shared" si="2"/>
        <v>93.962608722567865</v>
      </c>
      <c r="I19" s="4" t="s">
        <v>0</v>
      </c>
    </row>
    <row r="20" spans="1:9" ht="76.5">
      <c r="A20" s="12" t="s">
        <v>102</v>
      </c>
      <c r="B20" s="4" t="s">
        <v>0</v>
      </c>
      <c r="C20" s="4" t="s">
        <v>0</v>
      </c>
      <c r="D20" s="8">
        <v>32307</v>
      </c>
      <c r="E20" s="8">
        <v>31146.5</v>
      </c>
      <c r="F20" s="8">
        <v>30356.5</v>
      </c>
      <c r="G20" s="13">
        <f t="shared" si="1"/>
        <v>-1160.5</v>
      </c>
      <c r="H20" s="52">
        <f t="shared" si="2"/>
        <v>93.962608722567865</v>
      </c>
      <c r="I20" s="41" t="s">
        <v>133</v>
      </c>
    </row>
    <row r="21" spans="1:9" ht="13.5">
      <c r="A21" s="2" t="s">
        <v>27</v>
      </c>
      <c r="B21" s="19" t="s">
        <v>12</v>
      </c>
      <c r="C21" s="19" t="s">
        <v>28</v>
      </c>
      <c r="D21" s="17">
        <f>D22</f>
        <v>90000</v>
      </c>
      <c r="E21" s="17">
        <f t="shared" ref="E21:F21" si="3">E22</f>
        <v>112252.1</v>
      </c>
      <c r="F21" s="17">
        <f t="shared" si="3"/>
        <v>112245.9</v>
      </c>
      <c r="G21" s="21">
        <f t="shared" si="1"/>
        <v>22252.100000000006</v>
      </c>
      <c r="H21" s="52">
        <f t="shared" si="2"/>
        <v>124.71766666666666</v>
      </c>
      <c r="I21" s="4" t="s">
        <v>0</v>
      </c>
    </row>
    <row r="22" spans="1:9" ht="25.5">
      <c r="A22" s="12" t="s">
        <v>104</v>
      </c>
      <c r="B22" s="4" t="s">
        <v>0</v>
      </c>
      <c r="C22" s="4" t="s">
        <v>0</v>
      </c>
      <c r="D22" s="8">
        <v>90000</v>
      </c>
      <c r="E22" s="8">
        <v>112252.1</v>
      </c>
      <c r="F22" s="8">
        <v>112245.9</v>
      </c>
      <c r="G22" s="13">
        <f t="shared" si="1"/>
        <v>22252.100000000006</v>
      </c>
      <c r="H22" s="52">
        <f t="shared" si="2"/>
        <v>124.71766666666666</v>
      </c>
      <c r="I22" s="11" t="s">
        <v>103</v>
      </c>
    </row>
    <row r="23" spans="1:9">
      <c r="A23" s="22" t="s">
        <v>29</v>
      </c>
      <c r="B23" s="16" t="s">
        <v>12</v>
      </c>
      <c r="C23" s="16" t="s">
        <v>30</v>
      </c>
      <c r="D23" s="17">
        <f>SUM(D24:D38)</f>
        <v>656781.4</v>
      </c>
      <c r="E23" s="17">
        <f t="shared" ref="E23:F23" si="4">SUM(E24:E38)</f>
        <v>661332.30000000005</v>
      </c>
      <c r="F23" s="17">
        <f t="shared" si="4"/>
        <v>639996.39999999991</v>
      </c>
      <c r="G23" s="17">
        <f>E23-D23</f>
        <v>4550.9000000000233</v>
      </c>
      <c r="H23" s="52">
        <f t="shared" si="2"/>
        <v>97.444355153784784</v>
      </c>
      <c r="I23" s="4" t="s">
        <v>0</v>
      </c>
    </row>
    <row r="24" spans="1:9">
      <c r="A24" s="23" t="s">
        <v>96</v>
      </c>
      <c r="B24" s="24" t="s">
        <v>0</v>
      </c>
      <c r="C24" s="24" t="s">
        <v>0</v>
      </c>
      <c r="D24" s="8">
        <v>25489.8</v>
      </c>
      <c r="E24" s="8">
        <v>27740.7</v>
      </c>
      <c r="F24" s="8">
        <v>25018.5</v>
      </c>
      <c r="G24" s="13">
        <f t="shared" ref="G24:G38" si="5">E24-D24</f>
        <v>2250.9000000000015</v>
      </c>
      <c r="H24" s="52">
        <f t="shared" si="2"/>
        <v>98.151025115928718</v>
      </c>
      <c r="I24" s="4" t="s">
        <v>0</v>
      </c>
    </row>
    <row r="25" spans="1:9" ht="38.25">
      <c r="A25" s="23" t="s">
        <v>97</v>
      </c>
      <c r="B25" s="24" t="s">
        <v>0</v>
      </c>
      <c r="C25" s="24" t="s">
        <v>0</v>
      </c>
      <c r="D25" s="8">
        <v>4516</v>
      </c>
      <c r="E25" s="8">
        <v>5478</v>
      </c>
      <c r="F25" s="8">
        <v>4854.8999999999996</v>
      </c>
      <c r="G25" s="13">
        <f t="shared" si="5"/>
        <v>962</v>
      </c>
      <c r="H25" s="52">
        <f t="shared" si="2"/>
        <v>107.50442869796279</v>
      </c>
      <c r="I25" s="56" t="s">
        <v>134</v>
      </c>
    </row>
    <row r="26" spans="1:9" ht="38.25">
      <c r="A26" s="25" t="s">
        <v>105</v>
      </c>
      <c r="B26" s="24" t="s">
        <v>0</v>
      </c>
      <c r="C26" s="24" t="s">
        <v>0</v>
      </c>
      <c r="D26" s="8">
        <v>11236.3</v>
      </c>
      <c r="E26" s="8">
        <v>3020.9</v>
      </c>
      <c r="F26" s="8">
        <v>1908.3</v>
      </c>
      <c r="G26" s="13">
        <f t="shared" si="5"/>
        <v>-8215.4</v>
      </c>
      <c r="H26" s="52">
        <f t="shared" si="2"/>
        <v>16.983348611197638</v>
      </c>
      <c r="I26" s="4"/>
    </row>
    <row r="27" spans="1:9">
      <c r="A27" s="23" t="s">
        <v>104</v>
      </c>
      <c r="B27" s="24" t="s">
        <v>0</v>
      </c>
      <c r="C27" s="24" t="s">
        <v>0</v>
      </c>
      <c r="D27" s="8">
        <v>31347.4</v>
      </c>
      <c r="E27" s="8">
        <v>31614.1</v>
      </c>
      <c r="F27" s="8">
        <v>31433.7</v>
      </c>
      <c r="G27" s="13">
        <f t="shared" si="5"/>
        <v>266.69999999999709</v>
      </c>
      <c r="H27" s="52">
        <f t="shared" si="2"/>
        <v>100.27530193891678</v>
      </c>
      <c r="I27" s="4"/>
    </row>
    <row r="28" spans="1:9" ht="25.5">
      <c r="A28" s="23" t="s">
        <v>106</v>
      </c>
      <c r="B28" s="24" t="s">
        <v>0</v>
      </c>
      <c r="C28" s="24" t="s">
        <v>0</v>
      </c>
      <c r="D28" s="8">
        <v>213836.3</v>
      </c>
      <c r="E28" s="8">
        <v>213605.4</v>
      </c>
      <c r="F28" s="8">
        <v>209855.4</v>
      </c>
      <c r="G28" s="13">
        <f t="shared" si="5"/>
        <v>-230.89999999999418</v>
      </c>
      <c r="H28" s="52">
        <f t="shared" si="2"/>
        <v>98.138342273973137</v>
      </c>
      <c r="I28" s="4"/>
    </row>
    <row r="29" spans="1:9" ht="51">
      <c r="A29" s="25" t="s">
        <v>107</v>
      </c>
      <c r="B29" s="24" t="s">
        <v>0</v>
      </c>
      <c r="C29" s="24" t="s">
        <v>0</v>
      </c>
      <c r="D29" s="8">
        <v>0</v>
      </c>
      <c r="E29" s="8">
        <v>57</v>
      </c>
      <c r="F29" s="8">
        <v>57</v>
      </c>
      <c r="G29" s="13">
        <f t="shared" si="5"/>
        <v>57</v>
      </c>
      <c r="H29" s="52"/>
      <c r="I29" s="42" t="s">
        <v>135</v>
      </c>
    </row>
    <row r="30" spans="1:9" ht="51">
      <c r="A30" s="23" t="s">
        <v>108</v>
      </c>
      <c r="B30" s="24" t="s">
        <v>0</v>
      </c>
      <c r="C30" s="24" t="s">
        <v>0</v>
      </c>
      <c r="D30" s="8">
        <v>0</v>
      </c>
      <c r="E30" s="8">
        <v>24.5</v>
      </c>
      <c r="F30" s="8">
        <v>24.5</v>
      </c>
      <c r="G30" s="13">
        <f t="shared" si="5"/>
        <v>24.5</v>
      </c>
      <c r="H30" s="52"/>
      <c r="I30" s="42" t="s">
        <v>135</v>
      </c>
    </row>
    <row r="31" spans="1:9" ht="51">
      <c r="A31" s="25" t="s">
        <v>109</v>
      </c>
      <c r="B31" s="24" t="s">
        <v>0</v>
      </c>
      <c r="C31" s="24" t="s">
        <v>0</v>
      </c>
      <c r="D31" s="8">
        <v>0</v>
      </c>
      <c r="E31" s="8">
        <v>9.6999999999999993</v>
      </c>
      <c r="F31" s="8">
        <v>9.6999999999999993</v>
      </c>
      <c r="G31" s="13">
        <f t="shared" si="5"/>
        <v>9.6999999999999993</v>
      </c>
      <c r="H31" s="52"/>
      <c r="I31" s="42" t="s">
        <v>135</v>
      </c>
    </row>
    <row r="32" spans="1:9" ht="51">
      <c r="A32" s="25" t="s">
        <v>110</v>
      </c>
      <c r="B32" s="24" t="s">
        <v>0</v>
      </c>
      <c r="C32" s="24" t="s">
        <v>0</v>
      </c>
      <c r="D32" s="8">
        <v>0</v>
      </c>
      <c r="E32" s="8">
        <v>62.8</v>
      </c>
      <c r="F32" s="8">
        <v>62.8</v>
      </c>
      <c r="G32" s="13">
        <f t="shared" si="5"/>
        <v>62.8</v>
      </c>
      <c r="H32" s="52"/>
      <c r="I32" s="4" t="s">
        <v>135</v>
      </c>
    </row>
    <row r="33" spans="1:9" ht="38.25">
      <c r="A33" s="25" t="s">
        <v>111</v>
      </c>
      <c r="B33" s="24" t="s">
        <v>0</v>
      </c>
      <c r="C33" s="24" t="s">
        <v>0</v>
      </c>
      <c r="D33" s="8">
        <v>145400</v>
      </c>
      <c r="E33" s="8">
        <v>156262.70000000001</v>
      </c>
      <c r="F33" s="8">
        <v>154762.9</v>
      </c>
      <c r="G33" s="13">
        <f t="shared" si="5"/>
        <v>10862.700000000012</v>
      </c>
      <c r="H33" s="52">
        <f t="shared" si="2"/>
        <v>106.43940852819807</v>
      </c>
      <c r="I33" s="49" t="s">
        <v>162</v>
      </c>
    </row>
    <row r="34" spans="1:9" ht="38.25">
      <c r="A34" s="25" t="s">
        <v>112</v>
      </c>
      <c r="B34" s="24" t="s">
        <v>0</v>
      </c>
      <c r="C34" s="24" t="s">
        <v>0</v>
      </c>
      <c r="D34" s="8">
        <v>6820.2</v>
      </c>
      <c r="E34" s="8">
        <v>10629.2</v>
      </c>
      <c r="F34" s="8">
        <v>5621.3</v>
      </c>
      <c r="G34" s="13">
        <f t="shared" si="5"/>
        <v>3809.0000000000009</v>
      </c>
      <c r="H34" s="52">
        <f t="shared" si="2"/>
        <v>82.421336617694493</v>
      </c>
      <c r="I34" s="49" t="s">
        <v>163</v>
      </c>
    </row>
    <row r="35" spans="1:9" ht="51">
      <c r="A35" s="25" t="s">
        <v>113</v>
      </c>
      <c r="B35" s="24" t="s">
        <v>0</v>
      </c>
      <c r="C35" s="24" t="s">
        <v>0</v>
      </c>
      <c r="D35" s="8">
        <v>198627.20000000001</v>
      </c>
      <c r="E35" s="8">
        <v>193080</v>
      </c>
      <c r="F35" s="8">
        <v>187171.8</v>
      </c>
      <c r="G35" s="13">
        <f t="shared" si="5"/>
        <v>-5547.2000000000116</v>
      </c>
      <c r="H35" s="52">
        <f t="shared" si="2"/>
        <v>94.232713344395918</v>
      </c>
      <c r="I35" s="4" t="s">
        <v>136</v>
      </c>
    </row>
    <row r="36" spans="1:9" ht="51">
      <c r="A36" s="23" t="s">
        <v>114</v>
      </c>
      <c r="B36" s="24" t="s">
        <v>0</v>
      </c>
      <c r="C36" s="24" t="s">
        <v>0</v>
      </c>
      <c r="D36" s="8">
        <v>0</v>
      </c>
      <c r="E36" s="8">
        <v>13</v>
      </c>
      <c r="F36" s="8">
        <v>13</v>
      </c>
      <c r="G36" s="13">
        <f t="shared" si="5"/>
        <v>13</v>
      </c>
      <c r="H36" s="52"/>
      <c r="I36" s="43" t="s">
        <v>135</v>
      </c>
    </row>
    <row r="37" spans="1:9" ht="25.5">
      <c r="A37" s="23" t="s">
        <v>115</v>
      </c>
      <c r="B37" s="24" t="s">
        <v>0</v>
      </c>
      <c r="C37" s="24" t="s">
        <v>0</v>
      </c>
      <c r="D37" s="8">
        <v>17754.3</v>
      </c>
      <c r="E37" s="8">
        <v>18117.900000000001</v>
      </c>
      <c r="F37" s="8">
        <v>17587.2</v>
      </c>
      <c r="G37" s="13">
        <f t="shared" si="5"/>
        <v>363.60000000000218</v>
      </c>
      <c r="H37" s="52">
        <f t="shared" si="2"/>
        <v>99.058819553572945</v>
      </c>
      <c r="I37" s="4"/>
    </row>
    <row r="38" spans="1:9" ht="25.5">
      <c r="A38" s="25" t="s">
        <v>116</v>
      </c>
      <c r="B38" s="24" t="s">
        <v>0</v>
      </c>
      <c r="C38" s="24" t="s">
        <v>0</v>
      </c>
      <c r="D38" s="8">
        <v>1753.9</v>
      </c>
      <c r="E38" s="8">
        <v>1616.4</v>
      </c>
      <c r="F38" s="8">
        <v>1615.4</v>
      </c>
      <c r="G38" s="13">
        <f t="shared" si="5"/>
        <v>-137.5</v>
      </c>
      <c r="H38" s="52">
        <f t="shared" si="2"/>
        <v>92.10331261759508</v>
      </c>
      <c r="I38" s="4"/>
    </row>
    <row r="39" spans="1:9" ht="25.5">
      <c r="A39" s="2" t="s">
        <v>31</v>
      </c>
      <c r="B39" s="1" t="s">
        <v>18</v>
      </c>
      <c r="C39" s="1" t="s">
        <v>13</v>
      </c>
      <c r="D39" s="3"/>
      <c r="E39" s="3"/>
      <c r="F39" s="3"/>
      <c r="G39" s="3"/>
      <c r="H39" s="52"/>
      <c r="I39" s="4"/>
    </row>
    <row r="40" spans="1:9" ht="38.25">
      <c r="A40" s="22" t="s">
        <v>32</v>
      </c>
      <c r="B40" s="26" t="s">
        <v>18</v>
      </c>
      <c r="C40" s="26" t="s">
        <v>33</v>
      </c>
      <c r="D40" s="27">
        <f>D41</f>
        <v>38000</v>
      </c>
      <c r="E40" s="27">
        <f t="shared" ref="E40:G40" si="6">E41</f>
        <v>55451.199999999997</v>
      </c>
      <c r="F40" s="27">
        <f t="shared" si="6"/>
        <v>55451.199999999997</v>
      </c>
      <c r="G40" s="27">
        <f t="shared" si="6"/>
        <v>17451.199999999997</v>
      </c>
      <c r="H40" s="52">
        <f t="shared" si="2"/>
        <v>145.92421052631579</v>
      </c>
      <c r="I40" s="4"/>
    </row>
    <row r="41" spans="1:9" ht="38.25">
      <c r="A41" s="25" t="s">
        <v>112</v>
      </c>
      <c r="B41" s="24" t="s">
        <v>0</v>
      </c>
      <c r="C41" s="24" t="s">
        <v>0</v>
      </c>
      <c r="D41" s="8">
        <v>38000</v>
      </c>
      <c r="E41" s="8">
        <v>55451.199999999997</v>
      </c>
      <c r="F41" s="8">
        <v>55451.199999999997</v>
      </c>
      <c r="G41" s="8">
        <f>E41-D41</f>
        <v>17451.199999999997</v>
      </c>
      <c r="H41" s="52">
        <f t="shared" si="2"/>
        <v>145.92421052631579</v>
      </c>
      <c r="I41" s="49" t="s">
        <v>164</v>
      </c>
    </row>
    <row r="42" spans="1:9">
      <c r="A42" s="2" t="s">
        <v>34</v>
      </c>
      <c r="B42" s="1" t="s">
        <v>18</v>
      </c>
      <c r="C42" s="1" t="s">
        <v>35</v>
      </c>
      <c r="D42" s="27">
        <f>D43</f>
        <v>676349.9</v>
      </c>
      <c r="E42" s="27">
        <f t="shared" ref="E42:F42" si="7">E43</f>
        <v>676920</v>
      </c>
      <c r="F42" s="27">
        <f t="shared" si="7"/>
        <v>674179.4</v>
      </c>
      <c r="G42" s="27">
        <f>E42-D42</f>
        <v>570.09999999997672</v>
      </c>
      <c r="H42" s="52">
        <f t="shared" si="2"/>
        <v>99.67908622445276</v>
      </c>
      <c r="I42" s="4"/>
    </row>
    <row r="43" spans="1:9" ht="38.25">
      <c r="A43" s="6" t="s">
        <v>112</v>
      </c>
      <c r="B43" s="28"/>
      <c r="C43" s="28"/>
      <c r="D43" s="8">
        <v>676349.9</v>
      </c>
      <c r="E43" s="8">
        <v>676920</v>
      </c>
      <c r="F43" s="8">
        <v>674179.4</v>
      </c>
      <c r="G43" s="8">
        <f>E43-D43</f>
        <v>570.09999999997672</v>
      </c>
      <c r="H43" s="52">
        <f t="shared" si="2"/>
        <v>99.67908622445276</v>
      </c>
      <c r="I43" s="4"/>
    </row>
    <row r="44" spans="1:9">
      <c r="A44" s="2" t="s">
        <v>37</v>
      </c>
      <c r="B44" s="1" t="s">
        <v>20</v>
      </c>
      <c r="C44" s="1" t="s">
        <v>13</v>
      </c>
      <c r="D44" s="3"/>
      <c r="E44" s="3"/>
      <c r="F44" s="3"/>
      <c r="G44" s="3"/>
      <c r="H44" s="52"/>
      <c r="I44" s="4" t="s">
        <v>0</v>
      </c>
    </row>
    <row r="45" spans="1:9">
      <c r="A45" s="22" t="s">
        <v>38</v>
      </c>
      <c r="B45" s="26" t="s">
        <v>20</v>
      </c>
      <c r="C45" s="26" t="s">
        <v>12</v>
      </c>
      <c r="D45" s="27">
        <f>D46+D47</f>
        <v>176499.6</v>
      </c>
      <c r="E45" s="27">
        <f t="shared" ref="E45:F45" si="8">E46+E47</f>
        <v>179122.8</v>
      </c>
      <c r="F45" s="27">
        <f t="shared" si="8"/>
        <v>170324.2</v>
      </c>
      <c r="G45" s="27">
        <f>E45-D45</f>
        <v>2623.1999999999825</v>
      </c>
      <c r="H45" s="52">
        <f t="shared" si="2"/>
        <v>96.501181872366843</v>
      </c>
      <c r="I45" s="4" t="s">
        <v>0</v>
      </c>
    </row>
    <row r="46" spans="1:9" ht="25.5">
      <c r="A46" s="25" t="s">
        <v>107</v>
      </c>
      <c r="B46" s="9"/>
      <c r="C46" s="9"/>
      <c r="D46" s="8">
        <v>176499.6</v>
      </c>
      <c r="E46" s="8">
        <v>178681.3</v>
      </c>
      <c r="F46" s="8">
        <v>169987.6</v>
      </c>
      <c r="G46" s="8">
        <f>E46-D46</f>
        <v>2181.6999999999825</v>
      </c>
      <c r="H46" s="52">
        <f t="shared" si="2"/>
        <v>96.310473224868502</v>
      </c>
      <c r="I46" s="4"/>
    </row>
    <row r="47" spans="1:9" ht="102">
      <c r="A47" s="25" t="s">
        <v>109</v>
      </c>
      <c r="B47" s="9"/>
      <c r="C47" s="9"/>
      <c r="D47" s="8">
        <v>0</v>
      </c>
      <c r="E47" s="8">
        <v>441.5</v>
      </c>
      <c r="F47" s="8">
        <v>336.6</v>
      </c>
      <c r="G47" s="8">
        <f>E47-D47</f>
        <v>441.5</v>
      </c>
      <c r="H47" s="52"/>
      <c r="I47" s="4" t="s">
        <v>137</v>
      </c>
    </row>
    <row r="48" spans="1:9">
      <c r="A48" s="2" t="s">
        <v>39</v>
      </c>
      <c r="B48" s="1" t="s">
        <v>20</v>
      </c>
      <c r="C48" s="1" t="s">
        <v>15</v>
      </c>
      <c r="D48" s="27">
        <f>D49</f>
        <v>36474.1</v>
      </c>
      <c r="E48" s="27">
        <f t="shared" ref="E48:G48" si="9">E49</f>
        <v>37363.4</v>
      </c>
      <c r="F48" s="27">
        <f t="shared" si="9"/>
        <v>37026</v>
      </c>
      <c r="G48" s="27">
        <f t="shared" si="9"/>
        <v>889.30000000000291</v>
      </c>
      <c r="H48" s="52">
        <f t="shared" si="2"/>
        <v>101.51312849391761</v>
      </c>
      <c r="I48" s="4" t="s">
        <v>0</v>
      </c>
    </row>
    <row r="49" spans="1:9">
      <c r="A49" s="6" t="s">
        <v>117</v>
      </c>
      <c r="B49" s="4" t="s">
        <v>0</v>
      </c>
      <c r="C49" s="4" t="s">
        <v>0</v>
      </c>
      <c r="D49" s="8">
        <v>36474.1</v>
      </c>
      <c r="E49" s="8">
        <v>37363.4</v>
      </c>
      <c r="F49" s="8">
        <v>37026</v>
      </c>
      <c r="G49" s="8">
        <f>E49-D49</f>
        <v>889.30000000000291</v>
      </c>
      <c r="H49" s="52">
        <f t="shared" si="2"/>
        <v>101.51312849391761</v>
      </c>
      <c r="I49" s="4"/>
    </row>
    <row r="50" spans="1:9">
      <c r="A50" s="2" t="s">
        <v>40</v>
      </c>
      <c r="B50" s="1" t="s">
        <v>20</v>
      </c>
      <c r="C50" s="1" t="s">
        <v>22</v>
      </c>
      <c r="D50" s="27">
        <f>SUM(D51:D52)</f>
        <v>397633</v>
      </c>
      <c r="E50" s="27">
        <f t="shared" ref="E50:G50" si="10">SUM(E51:E52)</f>
        <v>410811.8</v>
      </c>
      <c r="F50" s="27">
        <f t="shared" si="10"/>
        <v>403650.1</v>
      </c>
      <c r="G50" s="27">
        <f t="shared" si="10"/>
        <v>13178.800000000003</v>
      </c>
      <c r="H50" s="52">
        <f t="shared" si="2"/>
        <v>101.51322953577797</v>
      </c>
      <c r="I50" s="4" t="s">
        <v>0</v>
      </c>
    </row>
    <row r="51" spans="1:9" ht="25.5">
      <c r="A51" s="6" t="s">
        <v>118</v>
      </c>
      <c r="B51" s="4" t="s">
        <v>0</v>
      </c>
      <c r="C51" s="4" t="s">
        <v>0</v>
      </c>
      <c r="D51" s="8">
        <v>339304.8</v>
      </c>
      <c r="E51" s="8">
        <v>352562.8</v>
      </c>
      <c r="F51" s="8">
        <v>345945.3</v>
      </c>
      <c r="G51" s="8">
        <f t="shared" ref="G51:G57" si="11">E51-D51</f>
        <v>13258</v>
      </c>
      <c r="H51" s="52">
        <f t="shared" si="2"/>
        <v>101.9570899085424</v>
      </c>
      <c r="I51" s="4"/>
    </row>
    <row r="52" spans="1:9">
      <c r="A52" s="6" t="s">
        <v>119</v>
      </c>
      <c r="B52" s="4" t="s">
        <v>0</v>
      </c>
      <c r="C52" s="4" t="s">
        <v>0</v>
      </c>
      <c r="D52" s="8">
        <v>58328.2</v>
      </c>
      <c r="E52" s="8">
        <v>58249</v>
      </c>
      <c r="F52" s="8">
        <v>57704.800000000003</v>
      </c>
      <c r="G52" s="8">
        <f t="shared" si="11"/>
        <v>-79.19999999999709</v>
      </c>
      <c r="H52" s="52">
        <f t="shared" si="2"/>
        <v>98.931220233094805</v>
      </c>
      <c r="I52" s="4"/>
    </row>
    <row r="53" spans="1:9">
      <c r="A53" s="2" t="s">
        <v>41</v>
      </c>
      <c r="B53" s="1" t="s">
        <v>20</v>
      </c>
      <c r="C53" s="1" t="s">
        <v>24</v>
      </c>
      <c r="D53" s="27">
        <f>SUM(D54:D55)</f>
        <v>56136.800000000003</v>
      </c>
      <c r="E53" s="27">
        <f t="shared" ref="E53:F53" si="12">SUM(E54:E55)</f>
        <v>327985.7</v>
      </c>
      <c r="F53" s="27">
        <f t="shared" si="12"/>
        <v>322954.39999999997</v>
      </c>
      <c r="G53" s="27">
        <f t="shared" si="11"/>
        <v>271848.90000000002</v>
      </c>
      <c r="H53" s="52">
        <f t="shared" si="2"/>
        <v>575.29891265622541</v>
      </c>
      <c r="I53" s="4" t="s">
        <v>0</v>
      </c>
    </row>
    <row r="54" spans="1:9" ht="51">
      <c r="A54" s="6" t="s">
        <v>110</v>
      </c>
      <c r="B54" s="4" t="s">
        <v>0</v>
      </c>
      <c r="C54" s="4" t="s">
        <v>0</v>
      </c>
      <c r="D54" s="8">
        <v>56136.800000000003</v>
      </c>
      <c r="E54" s="8">
        <v>300207.90000000002</v>
      </c>
      <c r="F54" s="8">
        <v>295176.59999999998</v>
      </c>
      <c r="G54" s="8">
        <f t="shared" si="11"/>
        <v>244071.10000000003</v>
      </c>
      <c r="H54" s="52">
        <f t="shared" si="2"/>
        <v>525.81657664847296</v>
      </c>
      <c r="I54" s="49" t="s">
        <v>165</v>
      </c>
    </row>
    <row r="55" spans="1:9" ht="38.25">
      <c r="A55" s="6" t="s">
        <v>111</v>
      </c>
      <c r="B55" s="4" t="s">
        <v>0</v>
      </c>
      <c r="C55" s="4" t="s">
        <v>0</v>
      </c>
      <c r="D55" s="8">
        <v>0</v>
      </c>
      <c r="E55" s="8">
        <v>27777.8</v>
      </c>
      <c r="F55" s="8">
        <v>27777.8</v>
      </c>
      <c r="G55" s="8">
        <f t="shared" si="11"/>
        <v>27777.8</v>
      </c>
      <c r="H55" s="52"/>
      <c r="I55" s="49" t="s">
        <v>166</v>
      </c>
    </row>
    <row r="56" spans="1:9">
      <c r="A56" s="22" t="s">
        <v>42</v>
      </c>
      <c r="B56" s="26" t="s">
        <v>20</v>
      </c>
      <c r="C56" s="26" t="s">
        <v>26</v>
      </c>
      <c r="D56" s="27">
        <f>D57</f>
        <v>309028.8</v>
      </c>
      <c r="E56" s="27">
        <f t="shared" ref="E56:F56" si="13">E57</f>
        <v>302090.09999999998</v>
      </c>
      <c r="F56" s="27">
        <f t="shared" si="13"/>
        <v>295584.7</v>
      </c>
      <c r="G56" s="27">
        <f t="shared" si="11"/>
        <v>-6938.7000000000116</v>
      </c>
      <c r="H56" s="52">
        <f t="shared" si="2"/>
        <v>95.649564053576881</v>
      </c>
      <c r="I56" s="4" t="s">
        <v>0</v>
      </c>
    </row>
    <row r="57" spans="1:9" ht="25.5">
      <c r="A57" s="25" t="s">
        <v>120</v>
      </c>
      <c r="B57" s="15"/>
      <c r="C57" s="15"/>
      <c r="D57" s="8">
        <v>309028.8</v>
      </c>
      <c r="E57" s="8">
        <v>302090.09999999998</v>
      </c>
      <c r="F57" s="8">
        <v>295584.7</v>
      </c>
      <c r="G57" s="8">
        <f t="shared" si="11"/>
        <v>-6938.7000000000116</v>
      </c>
      <c r="H57" s="52">
        <f t="shared" si="2"/>
        <v>95.649564053576881</v>
      </c>
      <c r="I57" s="4"/>
    </row>
    <row r="58" spans="1:9">
      <c r="A58" s="2" t="s">
        <v>43</v>
      </c>
      <c r="B58" s="1" t="s">
        <v>20</v>
      </c>
      <c r="C58" s="1" t="s">
        <v>44</v>
      </c>
      <c r="D58" s="27">
        <f>D59</f>
        <v>311410.40000000002</v>
      </c>
      <c r="E58" s="27">
        <f t="shared" ref="E58:G58" si="14">E59</f>
        <v>383492.8</v>
      </c>
      <c r="F58" s="27">
        <f t="shared" si="14"/>
        <v>382857.8</v>
      </c>
      <c r="G58" s="27">
        <f t="shared" si="14"/>
        <v>72082.399999999965</v>
      </c>
      <c r="H58" s="52">
        <f t="shared" si="2"/>
        <v>122.94316439014239</v>
      </c>
      <c r="I58" s="4" t="s">
        <v>0</v>
      </c>
    </row>
    <row r="59" spans="1:9" ht="51">
      <c r="A59" s="6" t="s">
        <v>111</v>
      </c>
      <c r="B59" s="4" t="s">
        <v>0</v>
      </c>
      <c r="C59" s="4" t="s">
        <v>0</v>
      </c>
      <c r="D59" s="8">
        <v>311410.40000000002</v>
      </c>
      <c r="E59" s="8">
        <v>383492.8</v>
      </c>
      <c r="F59" s="8">
        <v>382857.8</v>
      </c>
      <c r="G59" s="8">
        <f>E59-D59</f>
        <v>72082.399999999965</v>
      </c>
      <c r="H59" s="52">
        <f t="shared" si="2"/>
        <v>122.94316439014239</v>
      </c>
      <c r="I59" s="49" t="s">
        <v>167</v>
      </c>
    </row>
    <row r="60" spans="1:9">
      <c r="A60" s="2" t="s">
        <v>45</v>
      </c>
      <c r="B60" s="1" t="s">
        <v>20</v>
      </c>
      <c r="C60" s="1" t="s">
        <v>33</v>
      </c>
      <c r="D60" s="27">
        <f>D61+D62</f>
        <v>1683698.6</v>
      </c>
      <c r="E60" s="27">
        <f t="shared" ref="E60:G60" si="15">E61+E62</f>
        <v>2666073.2000000002</v>
      </c>
      <c r="F60" s="27">
        <f t="shared" si="15"/>
        <v>2536428</v>
      </c>
      <c r="G60" s="27">
        <f t="shared" si="15"/>
        <v>982374.59999999986</v>
      </c>
      <c r="H60" s="52">
        <f t="shared" si="2"/>
        <v>150.64620235474447</v>
      </c>
      <c r="I60" s="4" t="s">
        <v>0</v>
      </c>
    </row>
    <row r="61" spans="1:9" ht="38.25">
      <c r="A61" s="6" t="s">
        <v>111</v>
      </c>
      <c r="B61" s="4" t="s">
        <v>0</v>
      </c>
      <c r="C61" s="4" t="s">
        <v>0</v>
      </c>
      <c r="D61" s="8">
        <v>1683698.6</v>
      </c>
      <c r="E61" s="8">
        <v>2665773.5</v>
      </c>
      <c r="F61" s="8">
        <v>2536428</v>
      </c>
      <c r="G61" s="8">
        <f>E61-D61</f>
        <v>982074.89999999991</v>
      </c>
      <c r="H61" s="52">
        <f t="shared" si="2"/>
        <v>150.64620235474447</v>
      </c>
      <c r="I61" s="49" t="s">
        <v>168</v>
      </c>
    </row>
    <row r="62" spans="1:9" ht="25.5">
      <c r="A62" s="6" t="s">
        <v>116</v>
      </c>
      <c r="B62" s="4" t="s">
        <v>0</v>
      </c>
      <c r="C62" s="4" t="s">
        <v>0</v>
      </c>
      <c r="D62" s="8">
        <v>0</v>
      </c>
      <c r="E62" s="8">
        <v>299.7</v>
      </c>
      <c r="F62" s="8">
        <v>0</v>
      </c>
      <c r="G62" s="8">
        <f>E62-D62</f>
        <v>299.7</v>
      </c>
      <c r="H62" s="52"/>
      <c r="I62" s="4"/>
    </row>
    <row r="63" spans="1:9">
      <c r="A63" s="2" t="s">
        <v>46</v>
      </c>
      <c r="B63" s="1" t="s">
        <v>20</v>
      </c>
      <c r="C63" s="1" t="s">
        <v>47</v>
      </c>
      <c r="D63" s="27">
        <f>SUM(D64:D74)</f>
        <v>320946.40000000002</v>
      </c>
      <c r="E63" s="27">
        <f t="shared" ref="E63:F63" si="16">SUM(E64:E74)</f>
        <v>370378.49999999994</v>
      </c>
      <c r="F63" s="27">
        <f t="shared" si="16"/>
        <v>328263.10000000003</v>
      </c>
      <c r="G63" s="27">
        <f>E63-D63</f>
        <v>49432.099999999919</v>
      </c>
      <c r="H63" s="52">
        <f t="shared" si="2"/>
        <v>102.27972645899752</v>
      </c>
      <c r="I63" s="4" t="s">
        <v>0</v>
      </c>
    </row>
    <row r="64" spans="1:9" ht="191.25">
      <c r="A64" s="6" t="s">
        <v>96</v>
      </c>
      <c r="B64" s="4" t="s">
        <v>0</v>
      </c>
      <c r="C64" s="4" t="s">
        <v>0</v>
      </c>
      <c r="D64" s="8">
        <v>5200</v>
      </c>
      <c r="E64" s="8">
        <v>2761.7</v>
      </c>
      <c r="F64" s="8">
        <v>2658.1</v>
      </c>
      <c r="G64" s="29">
        <f t="shared" ref="G64:G74" si="17">E64-D64</f>
        <v>-2438.3000000000002</v>
      </c>
      <c r="H64" s="52">
        <f t="shared" si="2"/>
        <v>51.117307692307691</v>
      </c>
      <c r="I64" s="49" t="s">
        <v>169</v>
      </c>
    </row>
    <row r="65" spans="1:9" ht="38.25">
      <c r="A65" s="6" t="s">
        <v>105</v>
      </c>
      <c r="B65" s="4" t="s">
        <v>0</v>
      </c>
      <c r="C65" s="4" t="s">
        <v>0</v>
      </c>
      <c r="D65" s="8">
        <v>120933.7</v>
      </c>
      <c r="E65" s="8">
        <v>123848.7</v>
      </c>
      <c r="F65" s="8">
        <v>119314.4</v>
      </c>
      <c r="G65" s="29">
        <f t="shared" si="17"/>
        <v>2915</v>
      </c>
      <c r="H65" s="52">
        <f t="shared" si="2"/>
        <v>98.661001854735275</v>
      </c>
      <c r="I65" s="4"/>
    </row>
    <row r="66" spans="1:9" ht="76.5">
      <c r="A66" s="6" t="s">
        <v>107</v>
      </c>
      <c r="B66" s="4" t="s">
        <v>0</v>
      </c>
      <c r="C66" s="4" t="s">
        <v>0</v>
      </c>
      <c r="D66" s="8">
        <v>1241.9000000000001</v>
      </c>
      <c r="E66" s="8">
        <v>1023.9</v>
      </c>
      <c r="F66" s="8">
        <v>583.79999999999995</v>
      </c>
      <c r="G66" s="29">
        <f t="shared" si="17"/>
        <v>-218.00000000000011</v>
      </c>
      <c r="H66" s="52">
        <f t="shared" si="2"/>
        <v>47.008615830582166</v>
      </c>
      <c r="I66" s="4" t="s">
        <v>138</v>
      </c>
    </row>
    <row r="67" spans="1:9" ht="38.25">
      <c r="A67" s="6" t="s">
        <v>121</v>
      </c>
      <c r="B67" s="4" t="s">
        <v>0</v>
      </c>
      <c r="C67" s="4" t="s">
        <v>0</v>
      </c>
      <c r="D67" s="8">
        <v>5539.3</v>
      </c>
      <c r="E67" s="8">
        <v>5539.3</v>
      </c>
      <c r="F67" s="8">
        <v>5143.7</v>
      </c>
      <c r="G67" s="29">
        <f t="shared" si="17"/>
        <v>0</v>
      </c>
      <c r="H67" s="52">
        <f t="shared" si="2"/>
        <v>92.858303395735916</v>
      </c>
      <c r="I67" s="4" t="s">
        <v>139</v>
      </c>
    </row>
    <row r="68" spans="1:9" ht="25.5">
      <c r="A68" s="6" t="s">
        <v>109</v>
      </c>
      <c r="B68" s="4" t="s">
        <v>0</v>
      </c>
      <c r="C68" s="4" t="s">
        <v>0</v>
      </c>
      <c r="D68" s="8">
        <v>750</v>
      </c>
      <c r="E68" s="8">
        <v>0</v>
      </c>
      <c r="F68" s="8">
        <v>0</v>
      </c>
      <c r="G68" s="29">
        <f t="shared" si="17"/>
        <v>-750</v>
      </c>
      <c r="H68" s="52">
        <f t="shared" si="2"/>
        <v>0</v>
      </c>
      <c r="I68" s="4" t="s">
        <v>131</v>
      </c>
    </row>
    <row r="69" spans="1:9" ht="38.25">
      <c r="A69" s="6" t="s">
        <v>110</v>
      </c>
      <c r="B69" s="4" t="s">
        <v>0</v>
      </c>
      <c r="C69" s="4" t="s">
        <v>0</v>
      </c>
      <c r="D69" s="8">
        <v>51806.6</v>
      </c>
      <c r="E69" s="8">
        <v>47769.3</v>
      </c>
      <c r="F69" s="8">
        <v>47535.5</v>
      </c>
      <c r="G69" s="29">
        <f t="shared" si="17"/>
        <v>-4037.2999999999956</v>
      </c>
      <c r="H69" s="52">
        <f t="shared" si="2"/>
        <v>91.755683638764168</v>
      </c>
      <c r="I69" s="49" t="s">
        <v>170</v>
      </c>
    </row>
    <row r="70" spans="1:9" ht="38.25">
      <c r="A70" s="6" t="s">
        <v>112</v>
      </c>
      <c r="B70" s="4" t="s">
        <v>0</v>
      </c>
      <c r="C70" s="4" t="s">
        <v>0</v>
      </c>
      <c r="D70" s="8">
        <v>119168.9</v>
      </c>
      <c r="E70" s="8">
        <v>174895.4</v>
      </c>
      <c r="F70" s="8">
        <v>141272.4</v>
      </c>
      <c r="G70" s="29">
        <f t="shared" si="17"/>
        <v>55726.5</v>
      </c>
      <c r="H70" s="52">
        <f t="shared" si="2"/>
        <v>118.54804399469995</v>
      </c>
      <c r="I70" s="4"/>
    </row>
    <row r="71" spans="1:9">
      <c r="A71" s="6" t="s">
        <v>117</v>
      </c>
      <c r="B71" s="4" t="s">
        <v>0</v>
      </c>
      <c r="C71" s="4" t="s">
        <v>0</v>
      </c>
      <c r="D71" s="8">
        <v>950</v>
      </c>
      <c r="E71" s="8">
        <v>778.2</v>
      </c>
      <c r="F71" s="8">
        <v>778.1</v>
      </c>
      <c r="G71" s="29">
        <f t="shared" si="17"/>
        <v>-171.79999999999995</v>
      </c>
      <c r="H71" s="52">
        <f t="shared" si="2"/>
        <v>81.905263157894737</v>
      </c>
      <c r="I71" s="4" t="s">
        <v>131</v>
      </c>
    </row>
    <row r="72" spans="1:9" ht="69.75" customHeight="1">
      <c r="A72" s="6" t="s">
        <v>122</v>
      </c>
      <c r="B72" s="4" t="s">
        <v>0</v>
      </c>
      <c r="C72" s="4" t="s">
        <v>0</v>
      </c>
      <c r="D72" s="8">
        <v>1785.7</v>
      </c>
      <c r="E72" s="8">
        <v>707.7</v>
      </c>
      <c r="F72" s="8">
        <v>177.9</v>
      </c>
      <c r="G72" s="29">
        <f t="shared" si="17"/>
        <v>-1078</v>
      </c>
      <c r="H72" s="52">
        <f t="shared" si="2"/>
        <v>9.9624796998375995</v>
      </c>
      <c r="I72" s="43" t="s">
        <v>140</v>
      </c>
    </row>
    <row r="73" spans="1:9" ht="38.25">
      <c r="A73" s="6" t="s">
        <v>113</v>
      </c>
      <c r="B73" s="4" t="s">
        <v>0</v>
      </c>
      <c r="C73" s="4" t="s">
        <v>0</v>
      </c>
      <c r="D73" s="8">
        <v>2530</v>
      </c>
      <c r="E73" s="8">
        <v>2014</v>
      </c>
      <c r="F73" s="8">
        <v>0</v>
      </c>
      <c r="G73" s="29">
        <f t="shared" si="17"/>
        <v>-516</v>
      </c>
      <c r="H73" s="52">
        <f t="shared" si="2"/>
        <v>0</v>
      </c>
      <c r="I73" s="43" t="s">
        <v>141</v>
      </c>
    </row>
    <row r="74" spans="1:9" ht="38.25">
      <c r="A74" s="6" t="s">
        <v>123</v>
      </c>
      <c r="B74" s="4" t="s">
        <v>0</v>
      </c>
      <c r="C74" s="4" t="s">
        <v>0</v>
      </c>
      <c r="D74" s="8">
        <v>11040.3</v>
      </c>
      <c r="E74" s="8">
        <v>11040.3</v>
      </c>
      <c r="F74" s="8">
        <v>10799.2</v>
      </c>
      <c r="G74" s="29">
        <f t="shared" si="17"/>
        <v>0</v>
      </c>
      <c r="H74" s="52">
        <f t="shared" si="2"/>
        <v>97.816182531271807</v>
      </c>
      <c r="I74" s="4"/>
    </row>
    <row r="75" spans="1:9">
      <c r="A75" s="2" t="s">
        <v>48</v>
      </c>
      <c r="B75" s="1" t="s">
        <v>22</v>
      </c>
      <c r="C75" s="1" t="s">
        <v>13</v>
      </c>
      <c r="D75" s="3"/>
      <c r="E75" s="3"/>
      <c r="F75" s="3"/>
      <c r="G75" s="3"/>
      <c r="H75" s="52"/>
      <c r="I75" s="4" t="s">
        <v>0</v>
      </c>
    </row>
    <row r="76" spans="1:9">
      <c r="A76" s="2" t="s">
        <v>49</v>
      </c>
      <c r="B76" s="1" t="s">
        <v>22</v>
      </c>
      <c r="C76" s="1" t="s">
        <v>12</v>
      </c>
      <c r="D76" s="27">
        <f>D77+D78</f>
        <v>295826.90000000002</v>
      </c>
      <c r="E76" s="27">
        <f t="shared" ref="E76:G76" si="18">E77+E78</f>
        <v>169711.3</v>
      </c>
      <c r="F76" s="27">
        <f t="shared" si="18"/>
        <v>169225</v>
      </c>
      <c r="G76" s="27">
        <f t="shared" si="18"/>
        <v>-126115.60000000003</v>
      </c>
      <c r="H76" s="52">
        <f t="shared" si="2"/>
        <v>57.204060888310018</v>
      </c>
      <c r="I76" s="4" t="s">
        <v>0</v>
      </c>
    </row>
    <row r="77" spans="1:9" ht="25.5">
      <c r="A77" s="6" t="s">
        <v>124</v>
      </c>
      <c r="B77" s="4" t="s">
        <v>0</v>
      </c>
      <c r="C77" s="4" t="s">
        <v>0</v>
      </c>
      <c r="D77" s="8">
        <v>25000</v>
      </c>
      <c r="E77" s="8">
        <v>23033.4</v>
      </c>
      <c r="F77" s="8">
        <v>23033.3</v>
      </c>
      <c r="G77" s="8">
        <f>E77-D77</f>
        <v>-1966.5999999999985</v>
      </c>
      <c r="H77" s="52">
        <f t="shared" si="2"/>
        <v>92.133199999999988</v>
      </c>
      <c r="I77" s="4"/>
    </row>
    <row r="78" spans="1:9" ht="38.25">
      <c r="A78" s="6" t="s">
        <v>112</v>
      </c>
      <c r="B78" s="4" t="s">
        <v>0</v>
      </c>
      <c r="C78" s="4" t="s">
        <v>0</v>
      </c>
      <c r="D78" s="8">
        <v>270826.90000000002</v>
      </c>
      <c r="E78" s="8">
        <v>146677.9</v>
      </c>
      <c r="F78" s="8">
        <v>146191.70000000001</v>
      </c>
      <c r="G78" s="8">
        <f>E78-D78</f>
        <v>-124149.00000000003</v>
      </c>
      <c r="H78" s="52">
        <f t="shared" si="2"/>
        <v>53.979756072975029</v>
      </c>
      <c r="I78" s="4"/>
    </row>
    <row r="79" spans="1:9">
      <c r="A79" s="2" t="s">
        <v>50</v>
      </c>
      <c r="B79" s="1" t="s">
        <v>22</v>
      </c>
      <c r="C79" s="1" t="s">
        <v>15</v>
      </c>
      <c r="D79" s="27">
        <f>D80</f>
        <v>2905122.3</v>
      </c>
      <c r="E79" s="27">
        <f t="shared" ref="E79:G79" si="19">E80</f>
        <v>3738798.7</v>
      </c>
      <c r="F79" s="27">
        <f t="shared" si="19"/>
        <v>3440296.5</v>
      </c>
      <c r="G79" s="27">
        <f t="shared" si="19"/>
        <v>833676.40000000037</v>
      </c>
      <c r="H79" s="52">
        <f t="shared" si="2"/>
        <v>118.42174424119771</v>
      </c>
      <c r="I79" s="2" t="s">
        <v>0</v>
      </c>
    </row>
    <row r="80" spans="1:9" ht="153">
      <c r="A80" s="6" t="s">
        <v>112</v>
      </c>
      <c r="B80" s="4" t="s">
        <v>0</v>
      </c>
      <c r="C80" s="4" t="s">
        <v>0</v>
      </c>
      <c r="D80" s="8">
        <v>2905122.3</v>
      </c>
      <c r="E80" s="8">
        <v>3738798.7</v>
      </c>
      <c r="F80" s="8">
        <v>3440296.5</v>
      </c>
      <c r="G80" s="8">
        <f>E80-D80</f>
        <v>833676.40000000037</v>
      </c>
      <c r="H80" s="52">
        <f t="shared" ref="H80:H143" si="20">F80/D80*100</f>
        <v>118.42174424119771</v>
      </c>
      <c r="I80" s="49" t="s">
        <v>171</v>
      </c>
    </row>
    <row r="81" spans="1:9">
      <c r="A81" s="22" t="s">
        <v>51</v>
      </c>
      <c r="B81" s="26" t="s">
        <v>22</v>
      </c>
      <c r="C81" s="26" t="s">
        <v>18</v>
      </c>
      <c r="D81" s="27">
        <f>D82+D83</f>
        <v>35000</v>
      </c>
      <c r="E81" s="27">
        <f t="shared" ref="E81:G81" si="21">E82+E83</f>
        <v>102434.1</v>
      </c>
      <c r="F81" s="27">
        <f t="shared" si="21"/>
        <v>102434</v>
      </c>
      <c r="G81" s="27">
        <f t="shared" si="21"/>
        <v>67434.100000000006</v>
      </c>
      <c r="H81" s="52">
        <f t="shared" si="20"/>
        <v>292.6685714285714</v>
      </c>
      <c r="I81" s="4" t="s">
        <v>0</v>
      </c>
    </row>
    <row r="82" spans="1:9" ht="38.25">
      <c r="A82" s="25" t="s">
        <v>112</v>
      </c>
      <c r="B82" s="24" t="s">
        <v>0</v>
      </c>
      <c r="C82" s="24" t="s">
        <v>0</v>
      </c>
      <c r="D82" s="8">
        <v>35000</v>
      </c>
      <c r="E82" s="8">
        <v>89678.3</v>
      </c>
      <c r="F82" s="8">
        <v>89678.2</v>
      </c>
      <c r="G82" s="8">
        <f>E82-D82</f>
        <v>54678.3</v>
      </c>
      <c r="H82" s="52">
        <f t="shared" si="20"/>
        <v>256.22342857142854</v>
      </c>
      <c r="I82" s="49" t="s">
        <v>172</v>
      </c>
    </row>
    <row r="83" spans="1:9" ht="25.5">
      <c r="A83" s="25" t="s">
        <v>125</v>
      </c>
      <c r="B83" s="24" t="s">
        <v>0</v>
      </c>
      <c r="C83" s="24" t="s">
        <v>0</v>
      </c>
      <c r="D83" s="8">
        <v>0</v>
      </c>
      <c r="E83" s="8">
        <v>12755.8</v>
      </c>
      <c r="F83" s="8">
        <v>12755.8</v>
      </c>
      <c r="G83" s="8">
        <f>E83-D83</f>
        <v>12755.8</v>
      </c>
      <c r="H83" s="52"/>
      <c r="I83" s="49" t="s">
        <v>173</v>
      </c>
    </row>
    <row r="84" spans="1:9" ht="25.5">
      <c r="A84" s="2" t="s">
        <v>52</v>
      </c>
      <c r="B84" s="1" t="s">
        <v>22</v>
      </c>
      <c r="C84" s="1" t="s">
        <v>22</v>
      </c>
      <c r="D84" s="27">
        <f>D85+D86+D87</f>
        <v>60220</v>
      </c>
      <c r="E84" s="27">
        <f t="shared" ref="E84:F84" si="22">E85+E86+E87</f>
        <v>67637.600000000006</v>
      </c>
      <c r="F84" s="27">
        <f t="shared" si="22"/>
        <v>67538.2</v>
      </c>
      <c r="G84" s="27">
        <f>E84-D84</f>
        <v>7417.6000000000058</v>
      </c>
      <c r="H84" s="52">
        <f t="shared" si="20"/>
        <v>112.1524410494852</v>
      </c>
      <c r="I84" s="4" t="s">
        <v>0</v>
      </c>
    </row>
    <row r="85" spans="1:9" ht="25.5">
      <c r="A85" s="6" t="s">
        <v>113</v>
      </c>
      <c r="B85" s="28"/>
      <c r="C85" s="28"/>
      <c r="D85" s="8">
        <v>0</v>
      </c>
      <c r="E85" s="8">
        <v>7777.6</v>
      </c>
      <c r="F85" s="8">
        <v>7777.6</v>
      </c>
      <c r="G85" s="8">
        <f t="shared" ref="G85:G87" si="23">E85-D85</f>
        <v>7777.6</v>
      </c>
      <c r="H85" s="52"/>
      <c r="I85" s="4"/>
    </row>
    <row r="86" spans="1:9" ht="25.5">
      <c r="A86" s="6" t="s">
        <v>114</v>
      </c>
      <c r="B86" s="28"/>
      <c r="C86" s="28"/>
      <c r="D86" s="8">
        <v>29634.2</v>
      </c>
      <c r="E86" s="8">
        <v>29034.2</v>
      </c>
      <c r="F86" s="8">
        <v>28936.799999999999</v>
      </c>
      <c r="G86" s="8">
        <f t="shared" si="23"/>
        <v>-600</v>
      </c>
      <c r="H86" s="52">
        <f t="shared" si="20"/>
        <v>97.646638006087557</v>
      </c>
      <c r="I86" s="4"/>
    </row>
    <row r="87" spans="1:9" ht="25.5">
      <c r="A87" s="6" t="s">
        <v>116</v>
      </c>
      <c r="B87" s="28"/>
      <c r="C87" s="28"/>
      <c r="D87" s="8">
        <v>30585.8</v>
      </c>
      <c r="E87" s="8">
        <v>30825.8</v>
      </c>
      <c r="F87" s="8">
        <v>30823.8</v>
      </c>
      <c r="G87" s="8">
        <f t="shared" si="23"/>
        <v>240</v>
      </c>
      <c r="H87" s="52">
        <f t="shared" si="20"/>
        <v>100.77813887490272</v>
      </c>
      <c r="I87" s="4"/>
    </row>
    <row r="88" spans="1:9">
      <c r="A88" s="2" t="s">
        <v>53</v>
      </c>
      <c r="B88" s="1" t="s">
        <v>24</v>
      </c>
      <c r="C88" s="1" t="s">
        <v>13</v>
      </c>
      <c r="D88" s="3"/>
      <c r="E88" s="3"/>
      <c r="F88" s="3"/>
      <c r="G88" s="3"/>
      <c r="H88" s="52"/>
      <c r="I88" s="4" t="s">
        <v>0</v>
      </c>
    </row>
    <row r="89" spans="1:9" ht="25.5">
      <c r="A89" s="22" t="s">
        <v>54</v>
      </c>
      <c r="B89" s="26" t="s">
        <v>24</v>
      </c>
      <c r="C89" s="26" t="s">
        <v>18</v>
      </c>
      <c r="D89" s="27">
        <f>D90+D91</f>
        <v>30088.1</v>
      </c>
      <c r="E89" s="27">
        <f t="shared" ref="E89:F89" si="24">E90+E91</f>
        <v>30039.8</v>
      </c>
      <c r="F89" s="27">
        <f t="shared" si="24"/>
        <v>29865.5</v>
      </c>
      <c r="G89" s="27">
        <f>E89-D89</f>
        <v>-48.299999999999272</v>
      </c>
      <c r="H89" s="52">
        <f t="shared" si="20"/>
        <v>99.260172626387174</v>
      </c>
      <c r="I89" s="4" t="s">
        <v>0</v>
      </c>
    </row>
    <row r="90" spans="1:9" ht="25.5">
      <c r="A90" s="25" t="s">
        <v>110</v>
      </c>
      <c r="B90" s="24" t="s">
        <v>0</v>
      </c>
      <c r="C90" s="24" t="s">
        <v>0</v>
      </c>
      <c r="D90" s="8">
        <v>96.6</v>
      </c>
      <c r="E90" s="8">
        <v>48.3</v>
      </c>
      <c r="F90" s="8">
        <v>48.3</v>
      </c>
      <c r="G90" s="29">
        <f t="shared" ref="G90:G91" si="25">E90-D90</f>
        <v>-48.3</v>
      </c>
      <c r="H90" s="52">
        <f t="shared" si="20"/>
        <v>50</v>
      </c>
      <c r="I90" s="49" t="s">
        <v>174</v>
      </c>
    </row>
    <row r="91" spans="1:9" ht="38.25">
      <c r="A91" s="25" t="s">
        <v>122</v>
      </c>
      <c r="B91" s="24" t="s">
        <v>0</v>
      </c>
      <c r="C91" s="24" t="s">
        <v>0</v>
      </c>
      <c r="D91" s="8">
        <v>29991.5</v>
      </c>
      <c r="E91" s="8">
        <v>29991.5</v>
      </c>
      <c r="F91" s="8">
        <v>29817.200000000001</v>
      </c>
      <c r="G91" s="29">
        <f t="shared" si="25"/>
        <v>0</v>
      </c>
      <c r="H91" s="52">
        <f t="shared" si="20"/>
        <v>99.418835336678725</v>
      </c>
      <c r="I91" s="4"/>
    </row>
    <row r="92" spans="1:9">
      <c r="A92" s="2" t="s">
        <v>55</v>
      </c>
      <c r="B92" s="1" t="s">
        <v>24</v>
      </c>
      <c r="C92" s="1" t="s">
        <v>22</v>
      </c>
      <c r="D92" s="27">
        <f>D93+D94</f>
        <v>43264.9</v>
      </c>
      <c r="E92" s="27">
        <f t="shared" ref="E92:F92" si="26">E93+E94</f>
        <v>29920.800000000003</v>
      </c>
      <c r="F92" s="27">
        <f t="shared" si="26"/>
        <v>29365.8</v>
      </c>
      <c r="G92" s="27">
        <f>E92-D92</f>
        <v>-13344.099999999999</v>
      </c>
      <c r="H92" s="52">
        <f t="shared" si="20"/>
        <v>67.874420141962659</v>
      </c>
      <c r="I92" s="4" t="s">
        <v>0</v>
      </c>
    </row>
    <row r="93" spans="1:9" ht="63.75">
      <c r="A93" s="6" t="s">
        <v>110</v>
      </c>
      <c r="B93" s="4" t="s">
        <v>0</v>
      </c>
      <c r="C93" s="4" t="s">
        <v>0</v>
      </c>
      <c r="D93" s="8">
        <v>20315.400000000001</v>
      </c>
      <c r="E93" s="8">
        <v>9868.6</v>
      </c>
      <c r="F93" s="8">
        <v>9868.5</v>
      </c>
      <c r="G93" s="29">
        <f t="shared" ref="G93:G94" si="27">E93-D93</f>
        <v>-10446.800000000001</v>
      </c>
      <c r="H93" s="52">
        <f t="shared" si="20"/>
        <v>48.576449393071265</v>
      </c>
      <c r="I93" s="49" t="s">
        <v>175</v>
      </c>
    </row>
    <row r="94" spans="1:9" ht="43.5" customHeight="1">
      <c r="A94" s="6" t="s">
        <v>122</v>
      </c>
      <c r="B94" s="4" t="s">
        <v>0</v>
      </c>
      <c r="C94" s="4" t="s">
        <v>0</v>
      </c>
      <c r="D94" s="8">
        <v>22949.5</v>
      </c>
      <c r="E94" s="8">
        <v>20052.2</v>
      </c>
      <c r="F94" s="8">
        <v>19497.3</v>
      </c>
      <c r="G94" s="29">
        <f t="shared" si="27"/>
        <v>-2897.2999999999993</v>
      </c>
      <c r="H94" s="52">
        <f t="shared" si="20"/>
        <v>84.957406479444003</v>
      </c>
      <c r="I94" s="4" t="s">
        <v>142</v>
      </c>
    </row>
    <row r="95" spans="1:9">
      <c r="A95" s="2" t="s">
        <v>56</v>
      </c>
      <c r="B95" s="1" t="s">
        <v>26</v>
      </c>
      <c r="C95" s="1" t="s">
        <v>13</v>
      </c>
      <c r="D95" s="3"/>
      <c r="E95" s="3"/>
      <c r="F95" s="3"/>
      <c r="G95" s="3"/>
      <c r="H95" s="52"/>
      <c r="I95" s="4" t="s">
        <v>0</v>
      </c>
    </row>
    <row r="96" spans="1:9">
      <c r="A96" s="2" t="s">
        <v>57</v>
      </c>
      <c r="B96" s="1" t="s">
        <v>26</v>
      </c>
      <c r="C96" s="1" t="s">
        <v>12</v>
      </c>
      <c r="D96" s="27">
        <f>D97+D98</f>
        <v>1386174.5</v>
      </c>
      <c r="E96" s="27">
        <f t="shared" ref="E96:F96" si="28">E97+E98</f>
        <v>1432805.5999999999</v>
      </c>
      <c r="F96" s="27">
        <f t="shared" si="28"/>
        <v>1407443.4000000001</v>
      </c>
      <c r="G96" s="27">
        <f>E96-D96</f>
        <v>46631.09999999986</v>
      </c>
      <c r="H96" s="52">
        <f t="shared" si="20"/>
        <v>101.53435949081448</v>
      </c>
      <c r="I96" s="4" t="s">
        <v>0</v>
      </c>
    </row>
    <row r="97" spans="1:9" ht="25.5">
      <c r="A97" s="6" t="s">
        <v>109</v>
      </c>
      <c r="B97" s="4" t="s">
        <v>0</v>
      </c>
      <c r="C97" s="4" t="s">
        <v>0</v>
      </c>
      <c r="D97" s="8">
        <v>1366174.5</v>
      </c>
      <c r="E97" s="8">
        <v>1357522.9</v>
      </c>
      <c r="F97" s="8">
        <v>1345415.6</v>
      </c>
      <c r="G97" s="8">
        <f>E97-D97</f>
        <v>-8651.6000000000931</v>
      </c>
      <c r="H97" s="52">
        <f t="shared" si="20"/>
        <v>98.48050889545955</v>
      </c>
      <c r="I97" s="4"/>
    </row>
    <row r="98" spans="1:9" ht="38.25">
      <c r="A98" s="6" t="s">
        <v>112</v>
      </c>
      <c r="B98" s="4" t="s">
        <v>0</v>
      </c>
      <c r="C98" s="4" t="s">
        <v>0</v>
      </c>
      <c r="D98" s="8">
        <v>20000</v>
      </c>
      <c r="E98" s="8">
        <v>75282.7</v>
      </c>
      <c r="F98" s="8">
        <v>62027.8</v>
      </c>
      <c r="G98" s="8">
        <f>E98-D98</f>
        <v>55282.7</v>
      </c>
      <c r="H98" s="52">
        <f t="shared" si="20"/>
        <v>310.13900000000001</v>
      </c>
      <c r="I98" s="49" t="s">
        <v>176</v>
      </c>
    </row>
    <row r="99" spans="1:9">
      <c r="A99" s="2" t="s">
        <v>58</v>
      </c>
      <c r="B99" s="1" t="s">
        <v>26</v>
      </c>
      <c r="C99" s="1" t="s">
        <v>15</v>
      </c>
      <c r="D99" s="27">
        <f>D100+D101+D102</f>
        <v>2573930.7000000002</v>
      </c>
      <c r="E99" s="27">
        <f t="shared" ref="E99:G99" si="29">E100+E101+E102</f>
        <v>2602952.6</v>
      </c>
      <c r="F99" s="27">
        <f t="shared" si="29"/>
        <v>2576498.1999999997</v>
      </c>
      <c r="G99" s="27">
        <f t="shared" si="29"/>
        <v>29021.899999999907</v>
      </c>
      <c r="H99" s="52">
        <f t="shared" si="20"/>
        <v>100.09975016032871</v>
      </c>
      <c r="I99" s="43" t="s">
        <v>0</v>
      </c>
    </row>
    <row r="100" spans="1:9" ht="25.5">
      <c r="A100" s="6" t="s">
        <v>121</v>
      </c>
      <c r="B100" s="28"/>
      <c r="C100" s="28"/>
      <c r="D100" s="8">
        <v>325</v>
      </c>
      <c r="E100" s="8">
        <v>713.5</v>
      </c>
      <c r="F100" s="8">
        <v>713.5</v>
      </c>
      <c r="G100" s="8">
        <f>E100-D100</f>
        <v>388.5</v>
      </c>
      <c r="H100" s="52">
        <f t="shared" si="20"/>
        <v>219.53846153846155</v>
      </c>
      <c r="I100" s="43" t="s">
        <v>143</v>
      </c>
    </row>
    <row r="101" spans="1:9" ht="25.5">
      <c r="A101" s="6" t="s">
        <v>109</v>
      </c>
      <c r="B101" s="28"/>
      <c r="C101" s="28"/>
      <c r="D101" s="8">
        <v>2508005.7000000002</v>
      </c>
      <c r="E101" s="8">
        <v>2591081.1</v>
      </c>
      <c r="F101" s="8">
        <v>2570397.4</v>
      </c>
      <c r="G101" s="8">
        <f>E101-D101</f>
        <v>83075.399999999907</v>
      </c>
      <c r="H101" s="52">
        <f t="shared" si="20"/>
        <v>102.48770168265567</v>
      </c>
      <c r="I101" s="6"/>
    </row>
    <row r="102" spans="1:9" ht="38.25">
      <c r="A102" s="6" t="s">
        <v>112</v>
      </c>
      <c r="B102" s="28"/>
      <c r="C102" s="28"/>
      <c r="D102" s="8">
        <v>65600</v>
      </c>
      <c r="E102" s="8">
        <v>11158</v>
      </c>
      <c r="F102" s="8">
        <v>5387.3</v>
      </c>
      <c r="G102" s="8">
        <f>E102-D102</f>
        <v>-54442</v>
      </c>
      <c r="H102" s="52">
        <f t="shared" si="20"/>
        <v>8.2123475609756103</v>
      </c>
      <c r="I102" s="11" t="s">
        <v>177</v>
      </c>
    </row>
    <row r="103" spans="1:9">
      <c r="A103" s="2" t="s">
        <v>59</v>
      </c>
      <c r="B103" s="1" t="s">
        <v>26</v>
      </c>
      <c r="C103" s="1" t="s">
        <v>20</v>
      </c>
      <c r="D103" s="27">
        <f>D104+D105+D106+D107</f>
        <v>760852.9</v>
      </c>
      <c r="E103" s="27">
        <f t="shared" ref="E103:F103" si="30">E104+E105+E106+E107</f>
        <v>735288</v>
      </c>
      <c r="F103" s="27">
        <f t="shared" si="30"/>
        <v>726615.59999999986</v>
      </c>
      <c r="G103" s="27">
        <f>E103-D103</f>
        <v>-25564.900000000023</v>
      </c>
      <c r="H103" s="52">
        <f t="shared" si="20"/>
        <v>95.500142011681859</v>
      </c>
      <c r="I103" s="4" t="s">
        <v>0</v>
      </c>
    </row>
    <row r="104" spans="1:9" ht="25.5">
      <c r="A104" s="6" t="s">
        <v>124</v>
      </c>
      <c r="B104" s="4" t="s">
        <v>0</v>
      </c>
      <c r="C104" s="4" t="s">
        <v>0</v>
      </c>
      <c r="D104" s="8">
        <v>88747.199999999997</v>
      </c>
      <c r="E104" s="8">
        <v>87038.7</v>
      </c>
      <c r="F104" s="8">
        <v>86819.3</v>
      </c>
      <c r="G104" s="27">
        <f t="shared" ref="G104:G107" si="31">E104-D104</f>
        <v>-1708.5</v>
      </c>
      <c r="H104" s="52">
        <f t="shared" si="20"/>
        <v>97.827649773739338</v>
      </c>
      <c r="I104" s="4"/>
    </row>
    <row r="105" spans="1:9" ht="25.5">
      <c r="A105" s="6" t="s">
        <v>121</v>
      </c>
      <c r="B105" s="4" t="s">
        <v>0</v>
      </c>
      <c r="C105" s="4" t="s">
        <v>0</v>
      </c>
      <c r="D105" s="8">
        <v>67368.7</v>
      </c>
      <c r="E105" s="8">
        <v>65877.899999999994</v>
      </c>
      <c r="F105" s="8">
        <v>65636.899999999994</v>
      </c>
      <c r="G105" s="27">
        <f t="shared" si="31"/>
        <v>-1490.8000000000029</v>
      </c>
      <c r="H105" s="52">
        <f t="shared" si="20"/>
        <v>97.429370019014755</v>
      </c>
      <c r="I105" s="4"/>
    </row>
    <row r="106" spans="1:9" ht="25.5">
      <c r="A106" s="6" t="s">
        <v>109</v>
      </c>
      <c r="B106" s="4" t="s">
        <v>0</v>
      </c>
      <c r="C106" s="4" t="s">
        <v>0</v>
      </c>
      <c r="D106" s="8">
        <v>600937</v>
      </c>
      <c r="E106" s="8">
        <v>580563.1</v>
      </c>
      <c r="F106" s="8">
        <v>572351.19999999995</v>
      </c>
      <c r="G106" s="27">
        <f t="shared" si="31"/>
        <v>-20373.900000000023</v>
      </c>
      <c r="H106" s="52">
        <f t="shared" si="20"/>
        <v>95.243128647428918</v>
      </c>
      <c r="I106" s="4"/>
    </row>
    <row r="107" spans="1:9" ht="38.25">
      <c r="A107" s="6" t="s">
        <v>112</v>
      </c>
      <c r="B107" s="4" t="s">
        <v>0</v>
      </c>
      <c r="C107" s="4" t="s">
        <v>0</v>
      </c>
      <c r="D107" s="8">
        <v>3800</v>
      </c>
      <c r="E107" s="8">
        <v>1808.3</v>
      </c>
      <c r="F107" s="8">
        <v>1808.2</v>
      </c>
      <c r="G107" s="27">
        <f t="shared" si="31"/>
        <v>-1991.7</v>
      </c>
      <c r="H107" s="52">
        <f t="shared" si="20"/>
        <v>47.584210526315793</v>
      </c>
      <c r="I107" s="11" t="s">
        <v>163</v>
      </c>
    </row>
    <row r="108" spans="1:9" ht="25.5">
      <c r="A108" s="2" t="s">
        <v>60</v>
      </c>
      <c r="B108" s="1" t="s">
        <v>26</v>
      </c>
      <c r="C108" s="1" t="s">
        <v>22</v>
      </c>
      <c r="D108" s="27">
        <f>SUM(D109:D111)</f>
        <v>63167.6</v>
      </c>
      <c r="E108" s="27">
        <f t="shared" ref="E108:F108" si="32">SUM(E109:E111)</f>
        <v>62414.3</v>
      </c>
      <c r="F108" s="27">
        <f t="shared" si="32"/>
        <v>61494.3</v>
      </c>
      <c r="G108" s="27">
        <f>E108-D108</f>
        <v>-753.29999999999563</v>
      </c>
      <c r="H108" s="52">
        <f t="shared" si="20"/>
        <v>97.351015393967799</v>
      </c>
      <c r="I108" s="4" t="s">
        <v>0</v>
      </c>
    </row>
    <row r="109" spans="1:9" ht="25.5">
      <c r="A109" s="6" t="s">
        <v>109</v>
      </c>
      <c r="B109" s="28"/>
      <c r="C109" s="28"/>
      <c r="D109" s="8">
        <v>42989.1</v>
      </c>
      <c r="E109" s="8">
        <v>42475.8</v>
      </c>
      <c r="F109" s="8">
        <v>41555.800000000003</v>
      </c>
      <c r="G109" s="29">
        <f t="shared" ref="G109:G111" si="33">E109-D109</f>
        <v>-513.29999999999563</v>
      </c>
      <c r="H109" s="52">
        <f t="shared" si="20"/>
        <v>96.665899030219293</v>
      </c>
      <c r="I109" s="4"/>
    </row>
    <row r="110" spans="1:9" ht="38.25">
      <c r="A110" s="6" t="s">
        <v>112</v>
      </c>
      <c r="B110" s="28"/>
      <c r="C110" s="28"/>
      <c r="D110" s="8">
        <v>19938.5</v>
      </c>
      <c r="E110" s="8">
        <v>19938.5</v>
      </c>
      <c r="F110" s="8">
        <v>19938.5</v>
      </c>
      <c r="G110" s="29">
        <f t="shared" si="33"/>
        <v>0</v>
      </c>
      <c r="H110" s="52">
        <f t="shared" si="20"/>
        <v>100</v>
      </c>
      <c r="I110" s="4"/>
    </row>
    <row r="111" spans="1:9" ht="25.5">
      <c r="A111" s="6" t="s">
        <v>116</v>
      </c>
      <c r="B111" s="28"/>
      <c r="C111" s="28"/>
      <c r="D111" s="8">
        <v>240</v>
      </c>
      <c r="E111" s="8">
        <v>0</v>
      </c>
      <c r="F111" s="8">
        <v>0</v>
      </c>
      <c r="G111" s="29">
        <f t="shared" si="33"/>
        <v>-240</v>
      </c>
      <c r="H111" s="52">
        <f t="shared" si="20"/>
        <v>0</v>
      </c>
      <c r="I111" s="11" t="s">
        <v>178</v>
      </c>
    </row>
    <row r="112" spans="1:9">
      <c r="A112" s="2" t="s">
        <v>61</v>
      </c>
      <c r="B112" s="1" t="s">
        <v>26</v>
      </c>
      <c r="C112" s="1" t="s">
        <v>26</v>
      </c>
      <c r="D112" s="27">
        <f>D113+D114</f>
        <v>279179.2</v>
      </c>
      <c r="E112" s="27">
        <f t="shared" ref="E112:F112" si="34">E113+E114</f>
        <v>265861.3</v>
      </c>
      <c r="F112" s="27">
        <f t="shared" si="34"/>
        <v>259016</v>
      </c>
      <c r="G112" s="27">
        <f>E112-D112</f>
        <v>-13317.900000000023</v>
      </c>
      <c r="H112" s="52">
        <f t="shared" si="20"/>
        <v>92.777685443614715</v>
      </c>
      <c r="I112" s="4" t="s">
        <v>0</v>
      </c>
    </row>
    <row r="113" spans="1:11" ht="25.5">
      <c r="A113" s="6" t="s">
        <v>126</v>
      </c>
      <c r="B113" s="4" t="s">
        <v>0</v>
      </c>
      <c r="C113" s="4" t="s">
        <v>0</v>
      </c>
      <c r="D113" s="8">
        <v>46996.800000000003</v>
      </c>
      <c r="E113" s="8">
        <v>51931.8</v>
      </c>
      <c r="F113" s="8">
        <v>51259.4</v>
      </c>
      <c r="G113" s="29">
        <f t="shared" ref="G113:G114" si="35">E113-D113</f>
        <v>4935</v>
      </c>
      <c r="H113" s="52">
        <f t="shared" si="20"/>
        <v>109.0699792326286</v>
      </c>
      <c r="I113" s="4" t="s">
        <v>144</v>
      </c>
    </row>
    <row r="114" spans="1:11" ht="38.25">
      <c r="A114" s="6" t="s">
        <v>109</v>
      </c>
      <c r="B114" s="4" t="s">
        <v>0</v>
      </c>
      <c r="C114" s="4" t="s">
        <v>0</v>
      </c>
      <c r="D114" s="8">
        <v>232182.39999999999</v>
      </c>
      <c r="E114" s="8">
        <v>213929.5</v>
      </c>
      <c r="F114" s="8">
        <v>207756.6</v>
      </c>
      <c r="G114" s="29">
        <f t="shared" si="35"/>
        <v>-18252.899999999994</v>
      </c>
      <c r="H114" s="52">
        <f t="shared" si="20"/>
        <v>89.479908899210287</v>
      </c>
      <c r="I114" s="43" t="s">
        <v>145</v>
      </c>
    </row>
    <row r="115" spans="1:11">
      <c r="A115" s="2" t="s">
        <v>62</v>
      </c>
      <c r="B115" s="1" t="s">
        <v>26</v>
      </c>
      <c r="C115" s="1" t="s">
        <v>33</v>
      </c>
      <c r="D115" s="39">
        <f>D116+D117</f>
        <v>430161.4</v>
      </c>
      <c r="E115" s="35">
        <f t="shared" ref="E115:F115" si="36">E116+E117</f>
        <v>407366.9</v>
      </c>
      <c r="F115" s="35">
        <f t="shared" si="36"/>
        <v>392998.40000000002</v>
      </c>
      <c r="G115" s="35">
        <f>E115-D115</f>
        <v>-22794.5</v>
      </c>
      <c r="H115" s="52">
        <f t="shared" si="20"/>
        <v>91.360684617448243</v>
      </c>
      <c r="I115" s="4" t="s">
        <v>0</v>
      </c>
    </row>
    <row r="116" spans="1:11" ht="25.5">
      <c r="A116" s="32" t="s">
        <v>124</v>
      </c>
      <c r="B116" s="33"/>
      <c r="C116" s="33"/>
      <c r="D116" s="34">
        <v>14990.4</v>
      </c>
      <c r="E116" s="34">
        <v>15188</v>
      </c>
      <c r="F116" s="34">
        <v>14818.2</v>
      </c>
      <c r="G116" s="34">
        <f>E116-D116</f>
        <v>197.60000000000036</v>
      </c>
      <c r="H116" s="52">
        <f t="shared" si="20"/>
        <v>98.851264809478067</v>
      </c>
      <c r="I116" s="32"/>
    </row>
    <row r="117" spans="1:11" ht="29.25" customHeight="1">
      <c r="A117" s="32" t="s">
        <v>109</v>
      </c>
      <c r="B117" s="33"/>
      <c r="C117" s="33"/>
      <c r="D117" s="34">
        <v>415171</v>
      </c>
      <c r="E117" s="34">
        <v>392178.9</v>
      </c>
      <c r="F117" s="34">
        <v>378180.2</v>
      </c>
      <c r="G117" s="34">
        <f>E117-D117</f>
        <v>-22992.099999999977</v>
      </c>
      <c r="H117" s="52">
        <f t="shared" si="20"/>
        <v>91.090225473359183</v>
      </c>
      <c r="I117" s="43" t="s">
        <v>146</v>
      </c>
    </row>
    <row r="118" spans="1:11">
      <c r="A118" s="2" t="s">
        <v>63</v>
      </c>
      <c r="B118" s="1" t="s">
        <v>44</v>
      </c>
      <c r="C118" s="1" t="s">
        <v>13</v>
      </c>
      <c r="D118" s="3"/>
      <c r="E118" s="3"/>
      <c r="F118" s="3"/>
      <c r="G118" s="3"/>
      <c r="H118" s="52"/>
      <c r="I118" s="4" t="s">
        <v>0</v>
      </c>
    </row>
    <row r="119" spans="1:11">
      <c r="A119" s="2" t="s">
        <v>64</v>
      </c>
      <c r="B119" s="1" t="s">
        <v>44</v>
      </c>
      <c r="C119" s="1" t="s">
        <v>12</v>
      </c>
      <c r="D119" s="27">
        <f>D120+D121+D122</f>
        <v>565373.5</v>
      </c>
      <c r="E119" s="27">
        <f t="shared" ref="E119:F119" si="37">E120+E121+E122</f>
        <v>570861.10000000009</v>
      </c>
      <c r="F119" s="27">
        <f t="shared" si="37"/>
        <v>568367.6</v>
      </c>
      <c r="G119" s="27">
        <f>E119-D119</f>
        <v>5487.6000000000931</v>
      </c>
      <c r="H119" s="52">
        <f t="shared" si="20"/>
        <v>100.52957911893641</v>
      </c>
      <c r="I119" s="4" t="s">
        <v>0</v>
      </c>
    </row>
    <row r="120" spans="1:11" ht="25.5">
      <c r="A120" s="6" t="s">
        <v>96</v>
      </c>
      <c r="B120" s="4" t="s">
        <v>0</v>
      </c>
      <c r="C120" s="4" t="s">
        <v>0</v>
      </c>
      <c r="D120" s="8">
        <v>0</v>
      </c>
      <c r="E120" s="8">
        <v>900</v>
      </c>
      <c r="F120" s="8">
        <v>862</v>
      </c>
      <c r="G120" s="29">
        <f t="shared" ref="G120:G124" si="38">E120-D120</f>
        <v>900</v>
      </c>
      <c r="H120" s="52"/>
      <c r="I120" s="4" t="s">
        <v>147</v>
      </c>
    </row>
    <row r="121" spans="1:11" ht="25.5">
      <c r="A121" s="6" t="s">
        <v>121</v>
      </c>
      <c r="B121" s="4" t="s">
        <v>0</v>
      </c>
      <c r="C121" s="4" t="s">
        <v>0</v>
      </c>
      <c r="D121" s="8">
        <v>558373.5</v>
      </c>
      <c r="E121" s="8">
        <v>568915.80000000005</v>
      </c>
      <c r="F121" s="8">
        <v>566460.5</v>
      </c>
      <c r="G121" s="29">
        <f t="shared" si="38"/>
        <v>10542.300000000047</v>
      </c>
      <c r="H121" s="52">
        <f t="shared" si="20"/>
        <v>101.44831371832652</v>
      </c>
      <c r="I121" s="4"/>
    </row>
    <row r="122" spans="1:11" ht="38.25">
      <c r="A122" s="6" t="s">
        <v>112</v>
      </c>
      <c r="B122" s="4" t="s">
        <v>0</v>
      </c>
      <c r="C122" s="4" t="s">
        <v>0</v>
      </c>
      <c r="D122" s="8">
        <v>7000</v>
      </c>
      <c r="E122" s="8">
        <v>1045.3</v>
      </c>
      <c r="F122" s="8">
        <v>1045.0999999999999</v>
      </c>
      <c r="G122" s="29">
        <f t="shared" si="38"/>
        <v>-5954.7</v>
      </c>
      <c r="H122" s="52">
        <f t="shared" si="20"/>
        <v>14.93</v>
      </c>
      <c r="I122" s="11" t="s">
        <v>179</v>
      </c>
    </row>
    <row r="123" spans="1:11" ht="38.25">
      <c r="A123" s="22" t="s">
        <v>65</v>
      </c>
      <c r="B123" s="26" t="s">
        <v>44</v>
      </c>
      <c r="C123" s="26" t="s">
        <v>15</v>
      </c>
      <c r="D123" s="27">
        <v>20128.7</v>
      </c>
      <c r="E123" s="27">
        <v>19482.7</v>
      </c>
      <c r="F123" s="27">
        <v>18797.099999999999</v>
      </c>
      <c r="G123" s="27">
        <f t="shared" si="38"/>
        <v>-646</v>
      </c>
      <c r="H123" s="52">
        <f t="shared" si="20"/>
        <v>93.384570290182666</v>
      </c>
      <c r="I123" s="11" t="s">
        <v>132</v>
      </c>
    </row>
    <row r="124" spans="1:11" ht="117.75" customHeight="1">
      <c r="A124" s="22" t="s">
        <v>66</v>
      </c>
      <c r="B124" s="26" t="s">
        <v>44</v>
      </c>
      <c r="C124" s="26" t="s">
        <v>20</v>
      </c>
      <c r="D124" s="40">
        <v>82650.399999999994</v>
      </c>
      <c r="E124" s="27">
        <v>74017.600000000006</v>
      </c>
      <c r="F124" s="27">
        <v>71700.3</v>
      </c>
      <c r="G124" s="27">
        <f t="shared" si="38"/>
        <v>-8632.7999999999884</v>
      </c>
      <c r="H124" s="52">
        <f t="shared" si="20"/>
        <v>86.751304288908472</v>
      </c>
      <c r="I124" s="11" t="s">
        <v>148</v>
      </c>
      <c r="K124" s="11"/>
    </row>
    <row r="125" spans="1:11">
      <c r="A125" s="2" t="s">
        <v>67</v>
      </c>
      <c r="B125" s="1" t="s">
        <v>33</v>
      </c>
      <c r="C125" s="1" t="s">
        <v>13</v>
      </c>
      <c r="D125" s="3"/>
      <c r="E125" s="3"/>
      <c r="F125" s="3"/>
      <c r="G125" s="3"/>
      <c r="H125" s="52"/>
      <c r="I125" s="4" t="s">
        <v>0</v>
      </c>
    </row>
    <row r="126" spans="1:11">
      <c r="A126" s="2" t="s">
        <v>68</v>
      </c>
      <c r="B126" s="1" t="s">
        <v>33</v>
      </c>
      <c r="C126" s="1" t="s">
        <v>12</v>
      </c>
      <c r="D126" s="27">
        <f>D127</f>
        <v>998427.1</v>
      </c>
      <c r="E126" s="27">
        <f t="shared" ref="E126:G126" si="39">E127</f>
        <v>1068110.7</v>
      </c>
      <c r="F126" s="27">
        <f t="shared" si="39"/>
        <v>1060444.8</v>
      </c>
      <c r="G126" s="27">
        <f t="shared" si="39"/>
        <v>69683.599999999977</v>
      </c>
      <c r="H126" s="52">
        <f t="shared" si="20"/>
        <v>106.2115401314728</v>
      </c>
      <c r="I126" s="4" t="s">
        <v>0</v>
      </c>
    </row>
    <row r="127" spans="1:11" ht="102">
      <c r="A127" s="6" t="s">
        <v>124</v>
      </c>
      <c r="B127" s="4" t="s">
        <v>0</v>
      </c>
      <c r="C127" s="4" t="s">
        <v>0</v>
      </c>
      <c r="D127" s="8">
        <v>998427.1</v>
      </c>
      <c r="E127" s="8">
        <v>1068110.7</v>
      </c>
      <c r="F127" s="8">
        <v>1060444.8</v>
      </c>
      <c r="G127" s="8">
        <f>E127-D127</f>
        <v>69683.599999999977</v>
      </c>
      <c r="H127" s="52">
        <f t="shared" si="20"/>
        <v>106.2115401314728</v>
      </c>
      <c r="I127" s="11" t="s">
        <v>149</v>
      </c>
    </row>
    <row r="128" spans="1:11" ht="25.5" hidden="1">
      <c r="A128" s="6" t="s">
        <v>16</v>
      </c>
      <c r="B128" s="4" t="s">
        <v>0</v>
      </c>
      <c r="C128" s="4" t="s">
        <v>0</v>
      </c>
      <c r="D128" s="7"/>
      <c r="E128" s="7"/>
      <c r="F128" s="7"/>
      <c r="G128" s="7"/>
      <c r="H128" s="52" t="e">
        <f t="shared" si="20"/>
        <v>#DIV/0!</v>
      </c>
      <c r="I128" s="4" t="s">
        <v>0</v>
      </c>
    </row>
    <row r="129" spans="1:9">
      <c r="A129" s="2" t="s">
        <v>69</v>
      </c>
      <c r="B129" s="1" t="s">
        <v>33</v>
      </c>
      <c r="C129" s="1" t="s">
        <v>15</v>
      </c>
      <c r="D129" s="27">
        <f>D130</f>
        <v>319961.7</v>
      </c>
      <c r="E129" s="27">
        <f t="shared" ref="E129:G129" si="40">E130</f>
        <v>311054</v>
      </c>
      <c r="F129" s="27">
        <f t="shared" si="40"/>
        <v>310232.8</v>
      </c>
      <c r="G129" s="27">
        <f t="shared" si="40"/>
        <v>-8907.7000000000116</v>
      </c>
      <c r="H129" s="52">
        <f t="shared" si="20"/>
        <v>96.959354822780341</v>
      </c>
      <c r="I129" s="4" t="s">
        <v>0</v>
      </c>
    </row>
    <row r="130" spans="1:9" ht="25.5">
      <c r="A130" s="6" t="s">
        <v>124</v>
      </c>
      <c r="B130" s="4" t="s">
        <v>0</v>
      </c>
      <c r="C130" s="4" t="s">
        <v>0</v>
      </c>
      <c r="D130" s="8">
        <v>319961.7</v>
      </c>
      <c r="E130" s="8">
        <v>311054</v>
      </c>
      <c r="F130" s="8">
        <v>310232.8</v>
      </c>
      <c r="G130" s="8">
        <f>E130-D130</f>
        <v>-8907.7000000000116</v>
      </c>
      <c r="H130" s="52">
        <f t="shared" si="20"/>
        <v>96.959354822780341</v>
      </c>
      <c r="I130" s="4"/>
    </row>
    <row r="131" spans="1:9" ht="25.5">
      <c r="A131" s="2" t="s">
        <v>127</v>
      </c>
      <c r="B131" s="36" t="s">
        <v>33</v>
      </c>
      <c r="C131" s="36" t="s">
        <v>18</v>
      </c>
      <c r="D131" s="27">
        <f>D132</f>
        <v>53130.1</v>
      </c>
      <c r="E131" s="27">
        <f t="shared" ref="E131:F131" si="41">E132</f>
        <v>39539.5</v>
      </c>
      <c r="F131" s="27">
        <f t="shared" si="41"/>
        <v>39539.5</v>
      </c>
      <c r="G131" s="27">
        <f>G132</f>
        <v>-13590.599999999999</v>
      </c>
      <c r="H131" s="52">
        <f t="shared" si="20"/>
        <v>74.42014978326786</v>
      </c>
      <c r="I131" s="4"/>
    </row>
    <row r="132" spans="1:9" ht="51">
      <c r="A132" s="6" t="s">
        <v>124</v>
      </c>
      <c r="B132" s="4"/>
      <c r="C132" s="4"/>
      <c r="D132" s="8">
        <v>53130.1</v>
      </c>
      <c r="E132" s="8">
        <v>39539.5</v>
      </c>
      <c r="F132" s="8">
        <v>39539.5</v>
      </c>
      <c r="G132" s="8">
        <f>E132-D132</f>
        <v>-13590.599999999999</v>
      </c>
      <c r="H132" s="52">
        <f t="shared" si="20"/>
        <v>74.42014978326786</v>
      </c>
      <c r="I132" s="11" t="s">
        <v>150</v>
      </c>
    </row>
    <row r="133" spans="1:9">
      <c r="A133" s="2" t="s">
        <v>70</v>
      </c>
      <c r="B133" s="1" t="s">
        <v>33</v>
      </c>
      <c r="C133" s="1" t="s">
        <v>20</v>
      </c>
      <c r="D133" s="27">
        <f>D134</f>
        <v>26368.799999999999</v>
      </c>
      <c r="E133" s="27">
        <f t="shared" ref="E133:F133" si="42">E134</f>
        <v>33417.800000000003</v>
      </c>
      <c r="F133" s="27">
        <f t="shared" si="42"/>
        <v>32461.599999999999</v>
      </c>
      <c r="G133" s="27">
        <f>E133-D133</f>
        <v>7049.0000000000036</v>
      </c>
      <c r="H133" s="52">
        <f t="shared" si="20"/>
        <v>123.10609508206669</v>
      </c>
      <c r="I133" s="4" t="s">
        <v>0</v>
      </c>
    </row>
    <row r="134" spans="1:9" ht="25.5">
      <c r="A134" s="6" t="s">
        <v>124</v>
      </c>
      <c r="B134" s="4" t="s">
        <v>0</v>
      </c>
      <c r="C134" s="4" t="s">
        <v>0</v>
      </c>
      <c r="D134" s="8">
        <v>26368.799999999999</v>
      </c>
      <c r="E134" s="8">
        <v>33417.800000000003</v>
      </c>
      <c r="F134" s="8">
        <v>32461.599999999999</v>
      </c>
      <c r="G134" s="29">
        <f>E134-D134</f>
        <v>7049.0000000000036</v>
      </c>
      <c r="H134" s="52">
        <f t="shared" si="20"/>
        <v>123.10609508206669</v>
      </c>
      <c r="I134" s="11" t="s">
        <v>151</v>
      </c>
    </row>
    <row r="135" spans="1:9">
      <c r="A135" s="2" t="s">
        <v>71</v>
      </c>
      <c r="B135" s="26" t="s">
        <v>33</v>
      </c>
      <c r="C135" s="26" t="s">
        <v>22</v>
      </c>
      <c r="D135" s="27">
        <f>D136</f>
        <v>213680.3</v>
      </c>
      <c r="E135" s="27">
        <f t="shared" ref="E135:F135" si="43">E136</f>
        <v>214814.3</v>
      </c>
      <c r="F135" s="27">
        <f t="shared" si="43"/>
        <v>214710.8</v>
      </c>
      <c r="G135" s="27">
        <f>E135-D135</f>
        <v>1134</v>
      </c>
      <c r="H135" s="52">
        <f t="shared" si="20"/>
        <v>100.48226252022296</v>
      </c>
      <c r="I135" s="4" t="s">
        <v>0</v>
      </c>
    </row>
    <row r="136" spans="1:9" ht="25.5">
      <c r="A136" s="6" t="s">
        <v>124</v>
      </c>
      <c r="B136" s="4" t="s">
        <v>0</v>
      </c>
      <c r="C136" s="4" t="s">
        <v>0</v>
      </c>
      <c r="D136" s="8">
        <v>213680.3</v>
      </c>
      <c r="E136" s="8">
        <v>214814.3</v>
      </c>
      <c r="F136" s="8">
        <v>214710.8</v>
      </c>
      <c r="G136" s="8">
        <f>E136-D136</f>
        <v>1134</v>
      </c>
      <c r="H136" s="52">
        <f t="shared" si="20"/>
        <v>100.48226252022296</v>
      </c>
      <c r="I136" s="4" t="s">
        <v>0</v>
      </c>
    </row>
    <row r="137" spans="1:9" ht="25.5">
      <c r="A137" s="30" t="s">
        <v>72</v>
      </c>
      <c r="B137" s="37" t="s">
        <v>33</v>
      </c>
      <c r="C137" s="37" t="s">
        <v>24</v>
      </c>
      <c r="D137" s="35">
        <f>D138</f>
        <v>65552.100000000006</v>
      </c>
      <c r="E137" s="35">
        <f t="shared" ref="E137:G137" si="44">E138</f>
        <v>65353.3</v>
      </c>
      <c r="F137" s="35">
        <f t="shared" si="44"/>
        <v>65353.2</v>
      </c>
      <c r="G137" s="35">
        <f t="shared" si="44"/>
        <v>-198.80000000000291</v>
      </c>
      <c r="H137" s="52">
        <f t="shared" si="20"/>
        <v>99.696577226358869</v>
      </c>
      <c r="I137" s="4" t="s">
        <v>0</v>
      </c>
    </row>
    <row r="138" spans="1:9" ht="25.5">
      <c r="A138" s="32" t="s">
        <v>124</v>
      </c>
      <c r="B138" s="31" t="s">
        <v>0</v>
      </c>
      <c r="C138" s="31" t="s">
        <v>0</v>
      </c>
      <c r="D138" s="34">
        <v>65552.100000000006</v>
      </c>
      <c r="E138" s="34">
        <v>65353.3</v>
      </c>
      <c r="F138" s="34">
        <v>65353.2</v>
      </c>
      <c r="G138" s="34">
        <f>E138-D138</f>
        <v>-198.80000000000291</v>
      </c>
      <c r="H138" s="52">
        <f t="shared" si="20"/>
        <v>99.696577226358869</v>
      </c>
      <c r="I138" s="4"/>
    </row>
    <row r="139" spans="1:9">
      <c r="A139" s="22" t="s">
        <v>73</v>
      </c>
      <c r="B139" s="26" t="s">
        <v>33</v>
      </c>
      <c r="C139" s="26" t="s">
        <v>33</v>
      </c>
      <c r="D139" s="27">
        <f>D140+D141</f>
        <v>3390721.3</v>
      </c>
      <c r="E139" s="27">
        <f t="shared" ref="E139:F139" si="45">E140+E141</f>
        <v>4092656.8</v>
      </c>
      <c r="F139" s="27">
        <f t="shared" si="45"/>
        <v>4030171.2</v>
      </c>
      <c r="G139" s="27">
        <f>E139-D139</f>
        <v>701935.5</v>
      </c>
      <c r="H139" s="52">
        <f t="shared" si="20"/>
        <v>118.85881626425623</v>
      </c>
      <c r="I139" s="4" t="s">
        <v>0</v>
      </c>
    </row>
    <row r="140" spans="1:9" ht="25.5">
      <c r="A140" s="25" t="s">
        <v>124</v>
      </c>
      <c r="B140" s="24" t="s">
        <v>0</v>
      </c>
      <c r="C140" s="24" t="s">
        <v>0</v>
      </c>
      <c r="D140" s="8">
        <v>3260721.3</v>
      </c>
      <c r="E140" s="8">
        <v>3316326.8</v>
      </c>
      <c r="F140" s="8">
        <v>3309264</v>
      </c>
      <c r="G140" s="8">
        <f>E140-D140</f>
        <v>55605.5</v>
      </c>
      <c r="H140" s="52">
        <f t="shared" si="20"/>
        <v>101.48871048868851</v>
      </c>
      <c r="I140" s="4"/>
    </row>
    <row r="141" spans="1:9" ht="63.75">
      <c r="A141" s="25" t="s">
        <v>112</v>
      </c>
      <c r="B141" s="24" t="s">
        <v>0</v>
      </c>
      <c r="C141" s="24" t="s">
        <v>0</v>
      </c>
      <c r="D141" s="8">
        <v>130000</v>
      </c>
      <c r="E141" s="8">
        <v>776330</v>
      </c>
      <c r="F141" s="8">
        <v>720907.2</v>
      </c>
      <c r="G141" s="8">
        <f>E141-D141</f>
        <v>646330</v>
      </c>
      <c r="H141" s="52">
        <f t="shared" si="20"/>
        <v>554.54399999999987</v>
      </c>
      <c r="I141" s="11" t="s">
        <v>180</v>
      </c>
    </row>
    <row r="142" spans="1:9">
      <c r="A142" s="2" t="s">
        <v>74</v>
      </c>
      <c r="B142" s="1" t="s">
        <v>35</v>
      </c>
      <c r="C142" s="1" t="s">
        <v>13</v>
      </c>
      <c r="D142" s="3"/>
      <c r="E142" s="3"/>
      <c r="F142" s="3"/>
      <c r="G142" s="3"/>
      <c r="H142" s="52"/>
      <c r="I142" s="4" t="s">
        <v>0</v>
      </c>
    </row>
    <row r="143" spans="1:9">
      <c r="A143" s="2" t="s">
        <v>75</v>
      </c>
      <c r="B143" s="1" t="s">
        <v>35</v>
      </c>
      <c r="C143" s="1" t="s">
        <v>12</v>
      </c>
      <c r="D143" s="27">
        <f>D144</f>
        <v>289147.5</v>
      </c>
      <c r="E143" s="27">
        <f t="shared" ref="E143:F143" si="46">E144</f>
        <v>303375.90000000002</v>
      </c>
      <c r="F143" s="27">
        <f t="shared" si="46"/>
        <v>304023.3</v>
      </c>
      <c r="G143" s="27">
        <f>E143-D143</f>
        <v>14228.400000000023</v>
      </c>
      <c r="H143" s="52">
        <f t="shared" si="20"/>
        <v>105.14470987990559</v>
      </c>
      <c r="I143" s="4" t="s">
        <v>0</v>
      </c>
    </row>
    <row r="144" spans="1:9" ht="25.5">
      <c r="A144" s="6" t="s">
        <v>126</v>
      </c>
      <c r="B144" s="4" t="s">
        <v>0</v>
      </c>
      <c r="C144" s="4" t="s">
        <v>0</v>
      </c>
      <c r="D144" s="8">
        <v>289147.5</v>
      </c>
      <c r="E144" s="8">
        <v>303375.90000000002</v>
      </c>
      <c r="F144" s="8">
        <v>304023.3</v>
      </c>
      <c r="G144" s="8">
        <f>E144-D144</f>
        <v>14228.400000000023</v>
      </c>
      <c r="H144" s="55">
        <f t="shared" ref="H144:H183" si="47">F144/D144*100</f>
        <v>105.14470987990559</v>
      </c>
      <c r="I144" s="4"/>
    </row>
    <row r="145" spans="1:9">
      <c r="A145" s="2" t="s">
        <v>76</v>
      </c>
      <c r="B145" s="1" t="s">
        <v>35</v>
      </c>
      <c r="C145" s="1" t="s">
        <v>15</v>
      </c>
      <c r="D145" s="27">
        <f>D146</f>
        <v>1071872.2</v>
      </c>
      <c r="E145" s="27">
        <f t="shared" ref="E145:G145" si="48">E146</f>
        <v>1034374.9</v>
      </c>
      <c r="F145" s="27">
        <f t="shared" si="48"/>
        <v>1025248</v>
      </c>
      <c r="G145" s="27">
        <f t="shared" si="48"/>
        <v>-37497.29999999993</v>
      </c>
      <c r="H145" s="52">
        <f t="shared" si="47"/>
        <v>95.650209045444043</v>
      </c>
      <c r="I145" s="4" t="s">
        <v>0</v>
      </c>
    </row>
    <row r="146" spans="1:9" ht="25.5">
      <c r="A146" s="6" t="s">
        <v>126</v>
      </c>
      <c r="B146" s="4" t="s">
        <v>0</v>
      </c>
      <c r="C146" s="4" t="s">
        <v>0</v>
      </c>
      <c r="D146" s="8">
        <v>1071872.2</v>
      </c>
      <c r="E146" s="8">
        <v>1034374.9</v>
      </c>
      <c r="F146" s="8">
        <v>1025248</v>
      </c>
      <c r="G146" s="8">
        <f>E146-D146</f>
        <v>-37497.29999999993</v>
      </c>
      <c r="H146" s="52">
        <f t="shared" si="47"/>
        <v>95.650209045444043</v>
      </c>
      <c r="I146" s="4" t="s">
        <v>0</v>
      </c>
    </row>
    <row r="147" spans="1:9">
      <c r="A147" s="2" t="s">
        <v>77</v>
      </c>
      <c r="B147" s="1" t="s">
        <v>35</v>
      </c>
      <c r="C147" s="1" t="s">
        <v>18</v>
      </c>
      <c r="D147" s="27">
        <f>SUM(D148:D153)</f>
        <v>1251773.7000000002</v>
      </c>
      <c r="E147" s="27">
        <f t="shared" ref="E147:F147" si="49">SUM(E148:E153)</f>
        <v>1194102.5</v>
      </c>
      <c r="F147" s="27">
        <f t="shared" si="49"/>
        <v>1170001.8</v>
      </c>
      <c r="G147" s="27">
        <f>E147-D147</f>
        <v>-57671.200000000186</v>
      </c>
      <c r="H147" s="52">
        <f t="shared" si="47"/>
        <v>93.467517331607127</v>
      </c>
      <c r="I147" s="4" t="s">
        <v>0</v>
      </c>
    </row>
    <row r="148" spans="1:9" ht="38.25">
      <c r="A148" s="6" t="s">
        <v>105</v>
      </c>
      <c r="B148" s="28"/>
      <c r="C148" s="28"/>
      <c r="D148" s="8">
        <v>7311.7</v>
      </c>
      <c r="E148" s="8">
        <v>9547.7000000000007</v>
      </c>
      <c r="F148" s="8">
        <v>7235.1</v>
      </c>
      <c r="G148" s="29">
        <f t="shared" ref="G148:G153" si="50">E148-D148</f>
        <v>2236.0000000000009</v>
      </c>
      <c r="H148" s="52">
        <f t="shared" si="47"/>
        <v>98.952364019311517</v>
      </c>
      <c r="I148" s="44"/>
    </row>
    <row r="149" spans="1:9" ht="89.25">
      <c r="A149" s="6" t="s">
        <v>104</v>
      </c>
      <c r="B149" s="28"/>
      <c r="C149" s="28"/>
      <c r="D149" s="8">
        <v>0</v>
      </c>
      <c r="E149" s="8">
        <v>4611.7</v>
      </c>
      <c r="F149" s="8">
        <v>4611.6000000000004</v>
      </c>
      <c r="G149" s="29">
        <f t="shared" si="50"/>
        <v>4611.7</v>
      </c>
      <c r="H149" s="52"/>
      <c r="I149" s="11" t="s">
        <v>152</v>
      </c>
    </row>
    <row r="150" spans="1:9" ht="76.5">
      <c r="A150" s="6" t="s">
        <v>107</v>
      </c>
      <c r="B150" s="28"/>
      <c r="C150" s="28"/>
      <c r="D150" s="8">
        <v>1167700.8</v>
      </c>
      <c r="E150" s="8">
        <v>1088910.1000000001</v>
      </c>
      <c r="F150" s="8">
        <v>1068907.6000000001</v>
      </c>
      <c r="G150" s="29">
        <f t="shared" si="50"/>
        <v>-78790.699999999953</v>
      </c>
      <c r="H150" s="52">
        <f t="shared" si="47"/>
        <v>91.539510806192823</v>
      </c>
      <c r="I150" s="42" t="s">
        <v>153</v>
      </c>
    </row>
    <row r="151" spans="1:9" ht="25.5">
      <c r="A151" s="6" t="s">
        <v>124</v>
      </c>
      <c r="B151" s="28"/>
      <c r="C151" s="28"/>
      <c r="D151" s="8">
        <v>1800</v>
      </c>
      <c r="E151" s="8">
        <v>1800</v>
      </c>
      <c r="F151" s="8">
        <v>1783</v>
      </c>
      <c r="G151" s="29">
        <f t="shared" si="50"/>
        <v>0</v>
      </c>
      <c r="H151" s="52">
        <f t="shared" si="47"/>
        <v>99.055555555555557</v>
      </c>
      <c r="I151" s="6"/>
    </row>
    <row r="152" spans="1:9" ht="38.25">
      <c r="A152" s="6" t="s">
        <v>109</v>
      </c>
      <c r="B152" s="28"/>
      <c r="C152" s="28"/>
      <c r="D152" s="8">
        <v>62402.6</v>
      </c>
      <c r="E152" s="8">
        <v>82243.100000000006</v>
      </c>
      <c r="F152" s="8">
        <v>80474.7</v>
      </c>
      <c r="G152" s="29">
        <f t="shared" si="50"/>
        <v>19840.500000000007</v>
      </c>
      <c r="H152" s="52">
        <f t="shared" si="47"/>
        <v>128.96049203078078</v>
      </c>
      <c r="I152" s="11" t="s">
        <v>182</v>
      </c>
    </row>
    <row r="153" spans="1:9" ht="38.25">
      <c r="A153" s="6" t="s">
        <v>112</v>
      </c>
      <c r="B153" s="28"/>
      <c r="C153" s="28"/>
      <c r="D153" s="8">
        <v>12558.6</v>
      </c>
      <c r="E153" s="8">
        <v>6989.9</v>
      </c>
      <c r="F153" s="8">
        <v>6989.8</v>
      </c>
      <c r="G153" s="29">
        <f t="shared" si="50"/>
        <v>-5568.7000000000007</v>
      </c>
      <c r="H153" s="52">
        <f t="shared" si="47"/>
        <v>55.657477744334557</v>
      </c>
      <c r="I153" s="11" t="s">
        <v>181</v>
      </c>
    </row>
    <row r="154" spans="1:9">
      <c r="A154" s="2" t="s">
        <v>78</v>
      </c>
      <c r="B154" s="1" t="s">
        <v>35</v>
      </c>
      <c r="C154" s="1" t="s">
        <v>20</v>
      </c>
      <c r="D154" s="27">
        <f>D155+D156</f>
        <v>560003.60000000009</v>
      </c>
      <c r="E154" s="27">
        <f t="shared" ref="E154:F154" si="51">E155+E156</f>
        <v>665157.60000000009</v>
      </c>
      <c r="F154" s="27">
        <f t="shared" si="51"/>
        <v>662656.6</v>
      </c>
      <c r="G154" s="27">
        <f>E154-D154</f>
        <v>105154</v>
      </c>
      <c r="H154" s="52">
        <f t="shared" si="47"/>
        <v>118.33077501644628</v>
      </c>
      <c r="I154" s="4" t="s">
        <v>0</v>
      </c>
    </row>
    <row r="155" spans="1:9" ht="76.5">
      <c r="A155" s="6" t="s">
        <v>107</v>
      </c>
      <c r="B155" s="4" t="s">
        <v>0</v>
      </c>
      <c r="C155" s="4" t="s">
        <v>0</v>
      </c>
      <c r="D155" s="8">
        <v>393148.9</v>
      </c>
      <c r="E155" s="8">
        <v>500271.9</v>
      </c>
      <c r="F155" s="8">
        <v>498957.1</v>
      </c>
      <c r="G155" s="8">
        <f>E155-D155</f>
        <v>107123</v>
      </c>
      <c r="H155" s="52">
        <f t="shared" si="47"/>
        <v>126.91300929495159</v>
      </c>
      <c r="I155" s="42" t="s">
        <v>154</v>
      </c>
    </row>
    <row r="156" spans="1:9" ht="25.5">
      <c r="A156" s="6" t="s">
        <v>109</v>
      </c>
      <c r="B156" s="4" t="s">
        <v>0</v>
      </c>
      <c r="C156" s="4" t="s">
        <v>0</v>
      </c>
      <c r="D156" s="8">
        <v>166854.70000000001</v>
      </c>
      <c r="E156" s="8">
        <v>164885.70000000001</v>
      </c>
      <c r="F156" s="8">
        <v>163699.5</v>
      </c>
      <c r="G156" s="8">
        <f>E156-D156</f>
        <v>-1969</v>
      </c>
      <c r="H156" s="52">
        <f t="shared" si="47"/>
        <v>98.109013411069625</v>
      </c>
      <c r="I156" s="4" t="s">
        <v>0</v>
      </c>
    </row>
    <row r="157" spans="1:9">
      <c r="A157" s="2" t="s">
        <v>79</v>
      </c>
      <c r="B157" s="1" t="s">
        <v>35</v>
      </c>
      <c r="C157" s="1" t="s">
        <v>24</v>
      </c>
      <c r="D157" s="27">
        <f>D158+D159+D160+D161+D162</f>
        <v>220254</v>
      </c>
      <c r="E157" s="27">
        <f t="shared" ref="E157:F157" si="52">E158+E159+E160+E161+E162</f>
        <v>309029.7</v>
      </c>
      <c r="F157" s="27">
        <f t="shared" si="52"/>
        <v>300705.20000000007</v>
      </c>
      <c r="G157" s="27">
        <f>E157-D157</f>
        <v>88775.700000000012</v>
      </c>
      <c r="H157" s="52">
        <f t="shared" si="47"/>
        <v>136.52655570386921</v>
      </c>
      <c r="I157" s="4" t="s">
        <v>0</v>
      </c>
    </row>
    <row r="158" spans="1:9" ht="80.25" customHeight="1">
      <c r="A158" s="6" t="s">
        <v>107</v>
      </c>
      <c r="B158" s="28"/>
      <c r="C158" s="28"/>
      <c r="D158" s="8">
        <v>178991.7</v>
      </c>
      <c r="E158" s="8">
        <v>270122.3</v>
      </c>
      <c r="F158" s="8">
        <v>262431.2</v>
      </c>
      <c r="G158" s="8">
        <f t="shared" ref="G158:G162" si="53">E158-D158</f>
        <v>91130.599999999977</v>
      </c>
      <c r="H158" s="52">
        <f t="shared" si="47"/>
        <v>146.61640735296663</v>
      </c>
      <c r="I158" s="42" t="s">
        <v>155</v>
      </c>
    </row>
    <row r="159" spans="1:9" ht="25.5">
      <c r="A159" s="6" t="s">
        <v>124</v>
      </c>
      <c r="B159" s="28"/>
      <c r="C159" s="28"/>
      <c r="D159" s="8">
        <v>1422.3</v>
      </c>
      <c r="E159" s="8">
        <v>1608.7</v>
      </c>
      <c r="F159" s="8">
        <v>1606.3</v>
      </c>
      <c r="G159" s="8">
        <f t="shared" si="53"/>
        <v>186.40000000000009</v>
      </c>
      <c r="H159" s="52">
        <f t="shared" si="47"/>
        <v>112.93679251915911</v>
      </c>
      <c r="I159" s="43" t="s">
        <v>156</v>
      </c>
    </row>
    <row r="160" spans="1:9" ht="51">
      <c r="A160" s="6" t="s">
        <v>121</v>
      </c>
      <c r="B160" s="28"/>
      <c r="C160" s="28"/>
      <c r="D160" s="8">
        <v>0</v>
      </c>
      <c r="E160" s="8">
        <v>666.6</v>
      </c>
      <c r="F160" s="8">
        <v>426.4</v>
      </c>
      <c r="G160" s="8">
        <f t="shared" si="53"/>
        <v>666.6</v>
      </c>
      <c r="H160" s="52"/>
      <c r="I160" s="42" t="s">
        <v>157</v>
      </c>
    </row>
    <row r="161" spans="1:9" ht="25.5">
      <c r="A161" s="6" t="s">
        <v>109</v>
      </c>
      <c r="B161" s="28"/>
      <c r="C161" s="28"/>
      <c r="D161" s="8">
        <v>39840</v>
      </c>
      <c r="E161" s="8">
        <v>36112.699999999997</v>
      </c>
      <c r="F161" s="8">
        <v>35721.9</v>
      </c>
      <c r="G161" s="8">
        <f t="shared" si="53"/>
        <v>-3727.3000000000029</v>
      </c>
      <c r="H161" s="52">
        <f t="shared" si="47"/>
        <v>89.663403614457835</v>
      </c>
      <c r="I161" s="11" t="s">
        <v>158</v>
      </c>
    </row>
    <row r="162" spans="1:9" ht="51">
      <c r="A162" s="6" t="s">
        <v>125</v>
      </c>
      <c r="B162" s="28"/>
      <c r="C162" s="28"/>
      <c r="D162" s="8">
        <v>0</v>
      </c>
      <c r="E162" s="8">
        <v>519.4</v>
      </c>
      <c r="F162" s="8">
        <v>519.4</v>
      </c>
      <c r="G162" s="8">
        <f t="shared" si="53"/>
        <v>519.4</v>
      </c>
      <c r="H162" s="52"/>
      <c r="I162" s="42" t="s">
        <v>157</v>
      </c>
    </row>
    <row r="163" spans="1:9">
      <c r="A163" s="2" t="s">
        <v>80</v>
      </c>
      <c r="B163" s="1" t="s">
        <v>28</v>
      </c>
      <c r="C163" s="1" t="s">
        <v>13</v>
      </c>
      <c r="D163" s="3"/>
      <c r="E163" s="3"/>
      <c r="F163" s="3"/>
      <c r="G163" s="3"/>
      <c r="H163" s="52"/>
      <c r="I163" s="4" t="s">
        <v>0</v>
      </c>
    </row>
    <row r="164" spans="1:9">
      <c r="A164" s="2" t="s">
        <v>81</v>
      </c>
      <c r="B164" s="1" t="s">
        <v>28</v>
      </c>
      <c r="C164" s="1" t="s">
        <v>12</v>
      </c>
      <c r="D164" s="27">
        <f>D165+D166</f>
        <v>224955.5</v>
      </c>
      <c r="E164" s="27">
        <f t="shared" ref="E164:F164" si="54">E165+E166</f>
        <v>495648.19999999995</v>
      </c>
      <c r="F164" s="27">
        <f t="shared" si="54"/>
        <v>484644.9</v>
      </c>
      <c r="G164" s="27">
        <f>E164-D164</f>
        <v>270692.69999999995</v>
      </c>
      <c r="H164" s="52">
        <f t="shared" si="47"/>
        <v>215.44034264554548</v>
      </c>
      <c r="I164" s="4" t="s">
        <v>0</v>
      </c>
    </row>
    <row r="165" spans="1:9" ht="63.75">
      <c r="A165" s="6" t="s">
        <v>112</v>
      </c>
      <c r="B165" s="28"/>
      <c r="C165" s="28"/>
      <c r="D165" s="8">
        <v>0</v>
      </c>
      <c r="E165" s="8">
        <v>270170.3</v>
      </c>
      <c r="F165" s="8">
        <v>259719</v>
      </c>
      <c r="G165" s="29">
        <f t="shared" ref="G165:G166" si="55">E165-D165</f>
        <v>270170.3</v>
      </c>
      <c r="H165" s="52"/>
      <c r="I165" s="11" t="s">
        <v>180</v>
      </c>
    </row>
    <row r="166" spans="1:9" ht="25.5">
      <c r="A166" s="6" t="s">
        <v>125</v>
      </c>
      <c r="B166" s="28"/>
      <c r="C166" s="28"/>
      <c r="D166" s="8">
        <v>224955.5</v>
      </c>
      <c r="E166" s="8">
        <v>225477.9</v>
      </c>
      <c r="F166" s="8">
        <v>224925.9</v>
      </c>
      <c r="G166" s="29">
        <f t="shared" si="55"/>
        <v>522.39999999999418</v>
      </c>
      <c r="H166" s="52">
        <f t="shared" si="47"/>
        <v>99.986841842053209</v>
      </c>
      <c r="I166" s="6"/>
    </row>
    <row r="167" spans="1:9">
      <c r="A167" s="2" t="s">
        <v>82</v>
      </c>
      <c r="B167" s="1" t="s">
        <v>28</v>
      </c>
      <c r="C167" s="1" t="s">
        <v>15</v>
      </c>
      <c r="D167" s="3">
        <f>D168</f>
        <v>633.6</v>
      </c>
      <c r="E167" s="3">
        <f t="shared" ref="E167:F167" si="56">E168</f>
        <v>779</v>
      </c>
      <c r="F167" s="3">
        <f t="shared" si="56"/>
        <v>779</v>
      </c>
      <c r="G167" s="3">
        <f>E167-D167</f>
        <v>145.39999999999998</v>
      </c>
      <c r="H167" s="52">
        <f t="shared" si="47"/>
        <v>122.9482323232323</v>
      </c>
      <c r="I167" s="4" t="s">
        <v>0</v>
      </c>
    </row>
    <row r="168" spans="1:9" ht="78.75" customHeight="1">
      <c r="A168" s="6" t="s">
        <v>125</v>
      </c>
      <c r="B168" s="4" t="s">
        <v>0</v>
      </c>
      <c r="C168" s="4" t="s">
        <v>0</v>
      </c>
      <c r="D168" s="7">
        <v>633.6</v>
      </c>
      <c r="E168" s="7">
        <v>779</v>
      </c>
      <c r="F168" s="7">
        <v>779</v>
      </c>
      <c r="G168" s="7">
        <f>E168-D168</f>
        <v>145.39999999999998</v>
      </c>
      <c r="H168" s="52">
        <f t="shared" si="47"/>
        <v>122.9482323232323</v>
      </c>
      <c r="I168" s="11" t="s">
        <v>160</v>
      </c>
    </row>
    <row r="169" spans="1:9" ht="76.5">
      <c r="A169" s="30" t="s">
        <v>83</v>
      </c>
      <c r="B169" s="37" t="s">
        <v>28</v>
      </c>
      <c r="C169" s="37" t="s">
        <v>18</v>
      </c>
      <c r="D169" s="35">
        <v>6170.9</v>
      </c>
      <c r="E169" s="35">
        <v>7670.9</v>
      </c>
      <c r="F169" s="35">
        <v>7670.9</v>
      </c>
      <c r="G169" s="35">
        <f>E169-D169</f>
        <v>1500</v>
      </c>
      <c r="H169" s="52">
        <f t="shared" si="47"/>
        <v>124.30763745968984</v>
      </c>
      <c r="I169" s="11" t="s">
        <v>159</v>
      </c>
    </row>
    <row r="170" spans="1:9" ht="25.5">
      <c r="A170" s="2" t="s">
        <v>84</v>
      </c>
      <c r="B170" s="1" t="s">
        <v>28</v>
      </c>
      <c r="C170" s="1" t="s">
        <v>22</v>
      </c>
      <c r="D170" s="27">
        <v>17933.400000000001</v>
      </c>
      <c r="E170" s="27">
        <v>18254.3</v>
      </c>
      <c r="F170" s="27">
        <v>18229.3</v>
      </c>
      <c r="G170" s="27">
        <f>E170-D170</f>
        <v>320.89999999999782</v>
      </c>
      <c r="H170" s="52">
        <f t="shared" si="47"/>
        <v>101.6499938661938</v>
      </c>
      <c r="I170" s="4" t="s">
        <v>0</v>
      </c>
    </row>
    <row r="171" spans="1:9">
      <c r="A171" s="2" t="s">
        <v>85</v>
      </c>
      <c r="B171" s="1" t="s">
        <v>47</v>
      </c>
      <c r="C171" s="1" t="s">
        <v>13</v>
      </c>
      <c r="D171" s="3"/>
      <c r="E171" s="3"/>
      <c r="F171" s="3"/>
      <c r="G171" s="3"/>
      <c r="H171" s="52"/>
      <c r="I171" s="4" t="s">
        <v>0</v>
      </c>
    </row>
    <row r="172" spans="1:9" ht="25.5">
      <c r="A172" s="2" t="s">
        <v>86</v>
      </c>
      <c r="B172" s="1" t="s">
        <v>47</v>
      </c>
      <c r="C172" s="38" t="s">
        <v>15</v>
      </c>
      <c r="D172" s="27">
        <v>55297.8</v>
      </c>
      <c r="E172" s="27">
        <v>61999.4</v>
      </c>
      <c r="F172" s="27">
        <v>61999.3</v>
      </c>
      <c r="G172" s="27">
        <f>E172-D172</f>
        <v>6701.5999999999985</v>
      </c>
      <c r="H172" s="52">
        <f t="shared" si="47"/>
        <v>112.11892697358665</v>
      </c>
      <c r="I172" s="11" t="s">
        <v>161</v>
      </c>
    </row>
    <row r="173" spans="1:9" ht="25.5">
      <c r="A173" s="2" t="s">
        <v>87</v>
      </c>
      <c r="B173" s="1" t="s">
        <v>47</v>
      </c>
      <c r="C173" s="1" t="s">
        <v>20</v>
      </c>
      <c r="D173" s="27">
        <v>95641.8</v>
      </c>
      <c r="E173" s="27">
        <v>95641.8</v>
      </c>
      <c r="F173" s="27">
        <v>95639.8</v>
      </c>
      <c r="G173" s="27">
        <f>E173-D173</f>
        <v>0</v>
      </c>
      <c r="H173" s="52">
        <f>F173/D173*100</f>
        <v>99.9979088641159</v>
      </c>
      <c r="I173" s="4" t="s">
        <v>0</v>
      </c>
    </row>
    <row r="174" spans="1:9" ht="25.5">
      <c r="A174" s="2" t="s">
        <v>88</v>
      </c>
      <c r="B174" s="1" t="s">
        <v>30</v>
      </c>
      <c r="C174" s="1" t="s">
        <v>13</v>
      </c>
      <c r="D174" s="3"/>
      <c r="E174" s="3"/>
      <c r="F174" s="3"/>
      <c r="G174" s="3"/>
      <c r="H174" s="52"/>
      <c r="I174" s="4" t="s">
        <v>0</v>
      </c>
    </row>
    <row r="175" spans="1:9" ht="25.5">
      <c r="A175" s="22" t="s">
        <v>89</v>
      </c>
      <c r="B175" s="26" t="s">
        <v>30</v>
      </c>
      <c r="C175" s="26" t="s">
        <v>12</v>
      </c>
      <c r="D175" s="27">
        <f>D176</f>
        <v>1245658.8</v>
      </c>
      <c r="E175" s="27">
        <f t="shared" ref="E175:F175" si="57">E176</f>
        <v>1198524.7</v>
      </c>
      <c r="F175" s="27">
        <f t="shared" si="57"/>
        <v>1195892</v>
      </c>
      <c r="G175" s="27">
        <f>E175-D175</f>
        <v>-47134.100000000093</v>
      </c>
      <c r="H175" s="52">
        <f t="shared" si="47"/>
        <v>96.004780763400049</v>
      </c>
      <c r="I175" s="4" t="s">
        <v>0</v>
      </c>
    </row>
    <row r="176" spans="1:9">
      <c r="A176" s="25" t="s">
        <v>183</v>
      </c>
      <c r="B176" s="24" t="s">
        <v>0</v>
      </c>
      <c r="C176" s="24" t="s">
        <v>0</v>
      </c>
      <c r="D176" s="8">
        <v>1245658.8</v>
      </c>
      <c r="E176" s="8">
        <v>1198524.7</v>
      </c>
      <c r="F176" s="8">
        <v>1195892</v>
      </c>
      <c r="G176" s="8">
        <f>E176-D176</f>
        <v>-47134.100000000093</v>
      </c>
      <c r="H176" s="52">
        <f t="shared" si="47"/>
        <v>96.004780763400049</v>
      </c>
      <c r="I176" s="4"/>
    </row>
    <row r="177" spans="1:9" ht="38.25">
      <c r="A177" s="2" t="s">
        <v>90</v>
      </c>
      <c r="B177" s="1" t="s">
        <v>36</v>
      </c>
      <c r="C177" s="1" t="s">
        <v>13</v>
      </c>
      <c r="D177" s="3"/>
      <c r="E177" s="3"/>
      <c r="F177" s="3"/>
      <c r="G177" s="3"/>
      <c r="H177" s="52"/>
      <c r="I177" s="4" t="s">
        <v>0</v>
      </c>
    </row>
    <row r="178" spans="1:9" ht="38.25">
      <c r="A178" s="2" t="s">
        <v>91</v>
      </c>
      <c r="B178" s="1" t="s">
        <v>36</v>
      </c>
      <c r="C178" s="1" t="s">
        <v>12</v>
      </c>
      <c r="D178" s="27">
        <v>1740000</v>
      </c>
      <c r="E178" s="27">
        <v>1740000</v>
      </c>
      <c r="F178" s="27">
        <v>1740000</v>
      </c>
      <c r="G178" s="27">
        <f t="shared" ref="G178:G183" si="58">E178-D178</f>
        <v>0</v>
      </c>
      <c r="H178" s="52">
        <f t="shared" si="47"/>
        <v>100</v>
      </c>
      <c r="I178" s="4" t="s">
        <v>0</v>
      </c>
    </row>
    <row r="179" spans="1:9">
      <c r="A179" s="2" t="s">
        <v>92</v>
      </c>
      <c r="B179" s="1" t="s">
        <v>36</v>
      </c>
      <c r="C179" s="1" t="s">
        <v>15</v>
      </c>
      <c r="D179" s="27">
        <v>210000</v>
      </c>
      <c r="E179" s="27">
        <f>E180</f>
        <v>278349.8</v>
      </c>
      <c r="F179" s="27">
        <f>F180</f>
        <v>276435.90000000002</v>
      </c>
      <c r="G179" s="27">
        <f t="shared" si="58"/>
        <v>68349.799999999988</v>
      </c>
      <c r="H179" s="52">
        <f t="shared" si="47"/>
        <v>131.63614285714286</v>
      </c>
      <c r="I179" s="4" t="s">
        <v>0</v>
      </c>
    </row>
    <row r="180" spans="1:9" ht="51">
      <c r="A180" s="6" t="s">
        <v>104</v>
      </c>
      <c r="B180" s="4" t="s">
        <v>0</v>
      </c>
      <c r="C180" s="4" t="s">
        <v>0</v>
      </c>
      <c r="D180" s="8">
        <v>210000</v>
      </c>
      <c r="E180" s="8">
        <v>278349.8</v>
      </c>
      <c r="F180" s="8">
        <v>276435.90000000002</v>
      </c>
      <c r="G180" s="8">
        <f t="shared" si="58"/>
        <v>68349.799999999988</v>
      </c>
      <c r="H180" s="52">
        <f t="shared" si="47"/>
        <v>131.63614285714286</v>
      </c>
      <c r="I180" s="4" t="s">
        <v>128</v>
      </c>
    </row>
    <row r="181" spans="1:9">
      <c r="A181" s="2" t="s">
        <v>93</v>
      </c>
      <c r="B181" s="1" t="s">
        <v>36</v>
      </c>
      <c r="C181" s="1" t="s">
        <v>18</v>
      </c>
      <c r="D181" s="27">
        <v>764660.6</v>
      </c>
      <c r="E181" s="27">
        <v>778567.6</v>
      </c>
      <c r="F181" s="27">
        <v>772575.3</v>
      </c>
      <c r="G181" s="27">
        <f t="shared" si="58"/>
        <v>13907</v>
      </c>
      <c r="H181" s="52">
        <f t="shared" si="47"/>
        <v>101.03506052227618</v>
      </c>
      <c r="I181" s="4" t="s">
        <v>0</v>
      </c>
    </row>
    <row r="182" spans="1:9">
      <c r="A182" s="6" t="s">
        <v>104</v>
      </c>
      <c r="B182" s="4" t="s">
        <v>0</v>
      </c>
      <c r="C182" s="4" t="s">
        <v>0</v>
      </c>
      <c r="D182" s="8">
        <v>764660.6</v>
      </c>
      <c r="E182" s="8">
        <v>778567.6</v>
      </c>
      <c r="F182" s="8">
        <v>772575.3</v>
      </c>
      <c r="G182" s="8">
        <f t="shared" si="58"/>
        <v>13907</v>
      </c>
      <c r="H182" s="52">
        <f t="shared" si="47"/>
        <v>101.03506052227618</v>
      </c>
      <c r="I182" s="4"/>
    </row>
    <row r="183" spans="1:9">
      <c r="A183" s="47" t="s">
        <v>94</v>
      </c>
      <c r="B183" s="48"/>
      <c r="C183" s="48"/>
      <c r="D183" s="27">
        <v>27639161.199999999</v>
      </c>
      <c r="E183" s="27">
        <v>31008583.300000001</v>
      </c>
      <c r="F183" s="27">
        <v>30250393.399999999</v>
      </c>
      <c r="G183" s="27">
        <f t="shared" si="58"/>
        <v>3369422.1000000015</v>
      </c>
      <c r="H183" s="52">
        <f t="shared" si="47"/>
        <v>109.44758120951947</v>
      </c>
      <c r="I183" s="3"/>
    </row>
  </sheetData>
  <mergeCells count="3">
    <mergeCell ref="A3:I3"/>
    <mergeCell ref="A2:I2"/>
    <mergeCell ref="A183:C183"/>
  </mergeCells>
  <pageMargins left="0.39370078740157483" right="0.39370078740157483" top="0.39370078740157483" bottom="0.39370078740157483" header="0.11811023622047245" footer="0.11811023622047245"/>
  <pageSetup paperSize="9" scale="8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Table1</vt:lpstr>
      <vt:lpstr>Table1!Заголовки_для_печати</vt:lpstr>
      <vt:lpstr>Table1!Область_печати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2017-05-06T06:37:47Z</dcterms:modified>
</cp:coreProperties>
</file>