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ОТКРЫТЫЙ БЮДЖЕТ_data\20160728-data\НА САЙТ\Отчеты по исполнению бюджета Магаданской области за 1 квартал\"/>
    </mc:Choice>
  </mc:AlternateContent>
  <bookViews>
    <workbookView xWindow="720" yWindow="420" windowWidth="21840" windowHeight="11730"/>
  </bookViews>
  <sheets>
    <sheet name="ГП" sheetId="1" r:id="rId1"/>
    <sheet name="Лист2" sheetId="2" r:id="rId2"/>
    <sheet name="Лист3" sheetId="3" r:id="rId3"/>
  </sheets>
  <definedNames>
    <definedName name="_xlnm.Print_Titles" localSheetId="0">ГП!$3:$5</definedName>
  </definedNames>
  <calcPr calcId="152511"/>
</workbook>
</file>

<file path=xl/calcChain.xml><?xml version="1.0" encoding="utf-8"?>
<calcChain xmlns="http://schemas.openxmlformats.org/spreadsheetml/2006/main">
  <c r="E185" i="1" l="1"/>
  <c r="G162" i="1"/>
  <c r="F161" i="1"/>
  <c r="E161" i="1"/>
  <c r="F154" i="1"/>
  <c r="E154" i="1"/>
  <c r="F134" i="1"/>
  <c r="E134" i="1"/>
  <c r="G182" i="1"/>
  <c r="G183" i="1"/>
  <c r="G184" i="1"/>
  <c r="G181" i="1"/>
  <c r="G180" i="1"/>
  <c r="G179" i="1"/>
  <c r="F179" i="1"/>
  <c r="E179" i="1"/>
  <c r="F173" i="1"/>
  <c r="E173" i="1"/>
  <c r="G178" i="1"/>
  <c r="F170" i="1"/>
  <c r="E170" i="1"/>
  <c r="F166" i="1"/>
  <c r="E166" i="1"/>
  <c r="F158" i="1"/>
  <c r="E158" i="1"/>
  <c r="F139" i="1"/>
  <c r="E139" i="1"/>
  <c r="G149" i="1"/>
  <c r="G150" i="1"/>
  <c r="G151" i="1"/>
  <c r="G152" i="1"/>
  <c r="G153" i="1"/>
  <c r="G148" i="1"/>
  <c r="F137" i="1"/>
  <c r="E137" i="1"/>
  <c r="F118" i="1"/>
  <c r="E118" i="1"/>
  <c r="F116" i="1"/>
  <c r="E116" i="1"/>
  <c r="F107" i="1"/>
  <c r="E107" i="1"/>
  <c r="F103" i="1"/>
  <c r="E103" i="1"/>
  <c r="D106" i="1"/>
  <c r="F99" i="1"/>
  <c r="E99" i="1"/>
  <c r="F95" i="1"/>
  <c r="E95" i="1"/>
  <c r="F84" i="1"/>
  <c r="E84" i="1"/>
  <c r="G94" i="1"/>
  <c r="G93" i="1"/>
  <c r="F185" i="1" l="1"/>
  <c r="G83" i="1"/>
  <c r="G82" i="1"/>
  <c r="F76" i="1"/>
  <c r="E76" i="1"/>
  <c r="F74" i="1"/>
  <c r="E74" i="1"/>
  <c r="F70" i="1"/>
  <c r="E70" i="1"/>
  <c r="F68" i="1"/>
  <c r="E68" i="1"/>
  <c r="F61" i="1"/>
  <c r="E61" i="1"/>
  <c r="F54" i="1"/>
  <c r="E54" i="1"/>
  <c r="G60" i="1"/>
  <c r="F50" i="1"/>
  <c r="E50" i="1"/>
  <c r="F42" i="1"/>
  <c r="E42" i="1"/>
  <c r="F35" i="1"/>
  <c r="E35" i="1"/>
  <c r="F30" i="1" l="1"/>
  <c r="E30" i="1"/>
  <c r="F18" i="1"/>
  <c r="E18" i="1"/>
  <c r="G18" i="1" s="1"/>
  <c r="G29" i="1"/>
  <c r="G7" i="1"/>
  <c r="G8" i="1"/>
  <c r="G10" i="1"/>
  <c r="G11" i="1"/>
  <c r="G12" i="1"/>
  <c r="G13" i="1"/>
  <c r="G16" i="1"/>
  <c r="G17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1" i="1"/>
  <c r="G64" i="1"/>
  <c r="G65" i="1"/>
  <c r="G66" i="1"/>
  <c r="G67" i="1"/>
  <c r="G68" i="1"/>
  <c r="G69" i="1"/>
  <c r="G70" i="1"/>
  <c r="G71" i="1"/>
  <c r="G73" i="1"/>
  <c r="G74" i="1"/>
  <c r="G75" i="1"/>
  <c r="G76" i="1"/>
  <c r="G77" i="1"/>
  <c r="G78" i="1"/>
  <c r="G79" i="1"/>
  <c r="G84" i="1"/>
  <c r="G86" i="1"/>
  <c r="G87" i="1"/>
  <c r="G88" i="1"/>
  <c r="G89" i="1"/>
  <c r="G90" i="1"/>
  <c r="G91" i="1"/>
  <c r="G92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10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54" i="1"/>
  <c r="G155" i="1"/>
  <c r="G156" i="1"/>
  <c r="G157" i="1"/>
  <c r="G158" i="1"/>
  <c r="G159" i="1"/>
  <c r="G160" i="1"/>
  <c r="G161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85" i="1"/>
  <c r="F6" i="1"/>
  <c r="G6" i="1" s="1"/>
  <c r="E6" i="1"/>
  <c r="D177" i="1" l="1"/>
  <c r="D176" i="1"/>
  <c r="D175" i="1"/>
  <c r="D174" i="1"/>
  <c r="D172" i="1"/>
  <c r="D171" i="1"/>
  <c r="D168" i="1"/>
  <c r="D169" i="1"/>
  <c r="D167" i="1"/>
  <c r="D163" i="1"/>
  <c r="D164" i="1"/>
  <c r="D165" i="1"/>
  <c r="D162" i="1"/>
  <c r="D159" i="1"/>
  <c r="C158" i="1"/>
  <c r="B158" i="1"/>
  <c r="D158" i="1" l="1"/>
  <c r="C173" i="1"/>
  <c r="B173" i="1"/>
  <c r="C170" i="1"/>
  <c r="B170" i="1"/>
  <c r="C166" i="1"/>
  <c r="B166" i="1"/>
  <c r="C161" i="1"/>
  <c r="B161" i="1"/>
  <c r="D170" i="1" l="1"/>
  <c r="D161" i="1"/>
  <c r="D166" i="1"/>
  <c r="D173" i="1"/>
  <c r="C154" i="1"/>
  <c r="B154" i="1"/>
  <c r="D140" i="1"/>
  <c r="D141" i="1"/>
  <c r="D142" i="1"/>
  <c r="D143" i="1"/>
  <c r="D144" i="1"/>
  <c r="D145" i="1"/>
  <c r="D146" i="1"/>
  <c r="D147" i="1"/>
  <c r="C139" i="1"/>
  <c r="B139" i="1"/>
  <c r="D139" i="1" s="1"/>
  <c r="D138" i="1"/>
  <c r="C137" i="1"/>
  <c r="B137" i="1"/>
  <c r="D136" i="1"/>
  <c r="D135" i="1"/>
  <c r="C134" i="1"/>
  <c r="B134" i="1"/>
  <c r="D117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C118" i="1"/>
  <c r="D118" i="1" s="1"/>
  <c r="B118" i="1"/>
  <c r="C116" i="1"/>
  <c r="B116" i="1"/>
  <c r="C107" i="1"/>
  <c r="B107" i="1"/>
  <c r="D115" i="1"/>
  <c r="D114" i="1"/>
  <c r="D113" i="1"/>
  <c r="D112" i="1"/>
  <c r="C99" i="1"/>
  <c r="B99" i="1"/>
  <c r="D102" i="1"/>
  <c r="C84" i="1"/>
  <c r="B84" i="1"/>
  <c r="D92" i="1"/>
  <c r="D91" i="1"/>
  <c r="D90" i="1"/>
  <c r="D89" i="1"/>
  <c r="D88" i="1"/>
  <c r="C76" i="1"/>
  <c r="B76" i="1"/>
  <c r="D81" i="1"/>
  <c r="C61" i="1"/>
  <c r="B61" i="1"/>
  <c r="D67" i="1"/>
  <c r="D66" i="1"/>
  <c r="C54" i="1"/>
  <c r="B54" i="1"/>
  <c r="C42" i="1"/>
  <c r="B42" i="1"/>
  <c r="D49" i="1"/>
  <c r="D48" i="1"/>
  <c r="D47" i="1"/>
  <c r="D46" i="1"/>
  <c r="C35" i="1"/>
  <c r="B35" i="1"/>
  <c r="D41" i="1"/>
  <c r="D40" i="1"/>
  <c r="D134" i="1" l="1"/>
  <c r="D137" i="1"/>
  <c r="D154" i="1"/>
  <c r="D116" i="1"/>
  <c r="C18" i="1"/>
  <c r="B18" i="1"/>
  <c r="D28" i="1"/>
  <c r="D27" i="1"/>
  <c r="D26" i="1"/>
  <c r="D25" i="1"/>
  <c r="D24" i="1"/>
  <c r="C6" i="1"/>
  <c r="B6" i="1"/>
  <c r="D16" i="1"/>
  <c r="D15" i="1"/>
  <c r="D14" i="1"/>
  <c r="C103" i="1"/>
  <c r="B103" i="1"/>
  <c r="C95" i="1"/>
  <c r="B95" i="1"/>
  <c r="C74" i="1"/>
  <c r="B74" i="1"/>
  <c r="C70" i="1"/>
  <c r="B70" i="1"/>
  <c r="C68" i="1"/>
  <c r="B68" i="1"/>
  <c r="C50" i="1"/>
  <c r="B50" i="1"/>
  <c r="C30" i="1"/>
  <c r="B30" i="1"/>
  <c r="B185" i="1" l="1"/>
  <c r="C185" i="1"/>
  <c r="D111" i="1"/>
  <c r="D110" i="1"/>
  <c r="D109" i="1"/>
  <c r="D108" i="1"/>
  <c r="D107" i="1"/>
  <c r="D105" i="1"/>
  <c r="D104" i="1"/>
  <c r="D103" i="1"/>
  <c r="D101" i="1"/>
  <c r="D100" i="1"/>
  <c r="D99" i="1"/>
  <c r="D98" i="1"/>
  <c r="D97" i="1"/>
  <c r="D96" i="1"/>
  <c r="D95" i="1"/>
  <c r="D87" i="1"/>
  <c r="D86" i="1"/>
  <c r="D85" i="1"/>
  <c r="D84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5" i="1"/>
  <c r="D64" i="1"/>
  <c r="D63" i="1"/>
  <c r="D62" i="1"/>
  <c r="D61" i="1"/>
  <c r="D57" i="1"/>
  <c r="D56" i="1"/>
  <c r="D55" i="1"/>
  <c r="D54" i="1"/>
  <c r="D53" i="1"/>
  <c r="D52" i="1"/>
  <c r="D51" i="1"/>
  <c r="D50" i="1"/>
  <c r="D45" i="1"/>
  <c r="D44" i="1"/>
  <c r="D43" i="1"/>
  <c r="D42" i="1"/>
  <c r="D39" i="1"/>
  <c r="D38" i="1"/>
  <c r="D37" i="1"/>
  <c r="D36" i="1"/>
  <c r="D35" i="1"/>
  <c r="D34" i="1"/>
  <c r="D33" i="1"/>
  <c r="D32" i="1"/>
  <c r="D31" i="1"/>
  <c r="D30" i="1"/>
  <c r="D23" i="1"/>
  <c r="D22" i="1"/>
  <c r="D21" i="1"/>
  <c r="D20" i="1"/>
  <c r="D19" i="1"/>
  <c r="D18" i="1"/>
  <c r="D13" i="1"/>
  <c r="D12" i="1"/>
  <c r="D11" i="1"/>
  <c r="D10" i="1"/>
  <c r="D9" i="1"/>
  <c r="D8" i="1"/>
  <c r="D7" i="1"/>
  <c r="D6" i="1"/>
  <c r="D185" i="1" l="1"/>
</calcChain>
</file>

<file path=xl/sharedStrings.xml><?xml version="1.0" encoding="utf-8"?>
<sst xmlns="http://schemas.openxmlformats.org/spreadsheetml/2006/main" count="303" uniqueCount="179">
  <si>
    <t>Наименование государственной программы/подпрограммы</t>
  </si>
  <si>
    <t>2015 год</t>
  </si>
  <si>
    <t>Сводная бюджетная роспись</t>
  </si>
  <si>
    <t>Подпрограмма 2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эвакуации, медицинской реабилитации и паллиативной помощи"</t>
  </si>
  <si>
    <t>-</t>
  </si>
  <si>
    <t>Итого</t>
  </si>
  <si>
    <t>4=3/2*100</t>
  </si>
  <si>
    <t>Государственная программа Магаданской области1 "Развитие здравоохранения Магаданской области" на 2014-2020 годы"</t>
  </si>
  <si>
    <t>Подпрограмма 1 "Профилактика заболеваний и формирование здорового образа жизни. Развитие первичной медико-санитарной помощи" на 2014-2020 годы"</t>
  </si>
  <si>
    <t>Подпрограмма 3 "Развитие государственно-частичного партнерства" на 2014-2020 годы"</t>
  </si>
  <si>
    <t>Подпрограмма 4 "Охрана здоровья матери и ребенка" на 2014-2020 годы"</t>
  </si>
  <si>
    <t>Подпрограмма 5 "Развитие медицинской реабилитации и санаторно-курортного лечения, в том числе детям" на 2014-2020 годы"</t>
  </si>
  <si>
    <t>Подпрограмма 6 "Оказание паллиативной помощи, в том числе детям" на 2014-2016 годы"</t>
  </si>
  <si>
    <t>Подпрограмма 7 "Кадровое обеспечение системы здравоохранения" на 2014-2020 годы"</t>
  </si>
  <si>
    <t>Подпрограмма 8 "Совершенствование системы лекарственного обеспечения, в том числе в мабулаторных условиях" на 2014-2020 годы"</t>
  </si>
  <si>
    <t>Подпрограмма 9 "Развитие информатизации в здравоохранении" на 2014-2020 годы"</t>
  </si>
  <si>
    <t>Подпрограмма 11 " Создание услови для реализации государственной программы" на 2014-2020 годы"</t>
  </si>
  <si>
    <t>Государственная программа 2 "Развитие образования в Магаданской области" на 2014-2020 годы"</t>
  </si>
  <si>
    <t>Подпрограмма 2 "Развитие общего образования в Магаданской области" на 2014-2020 годы"</t>
  </si>
  <si>
    <t>Подпрограмма 3 "Развитие дополнительного образования в Магаданской области" на 2014-2020 годы"</t>
  </si>
  <si>
    <t>Подпрограмма 5 "Кадры Магаданской области" на 2014-2020 годы"</t>
  </si>
  <si>
    <t>Подпрограмма 6 "Организация и обеспечение отдыха и оздоровления детей" на 2014-2016 годы"</t>
  </si>
  <si>
    <t>Подпрограмма 7 "Обеспечение жилыми помещениями детей-сирот, детей, оставшихся без попечения родителей, лиц из числа детей-сирот, оставшихся без попечения родителей, в Магаданской области" на 2014-2020 годы"</t>
  </si>
  <si>
    <t>Подпрограмма 8 "Ипотечное кредитование молодых учителей общеобразовательных организаций Магаданской области" на 2014-2020 годы"</t>
  </si>
  <si>
    <t>Подпрограмма 10 "Управление развитием отрасли образования в Магаданской области" на 2014-2020 годы"</t>
  </si>
  <si>
    <t>Государственная программа 3 "Молодежь Магаданской области" на 2014-2020 годы"</t>
  </si>
  <si>
    <t>Подпрограмма 1 "Гражданское и патриотическое воспитание молодежи" на 2014-2020 годы"</t>
  </si>
  <si>
    <t>Подпрограмма 2 Вовлечение молодежи в социальную практику, поддержка талантливой молодежи" на 2014-2020 годы"</t>
  </si>
  <si>
    <t>Подпрограмма 3 "Формирование и развития инфраструктуры молодежной политики" на 2014-2020 годы"</t>
  </si>
  <si>
    <t>Подпрограмма 4 "Создание условий для реализации государственной программы" на 2014-2015 годы"</t>
  </si>
  <si>
    <t>Государственная программа 4 "Развитие культуры и туризма в магаданской области" на 2014-2020 годы"</t>
  </si>
  <si>
    <t>Подпрограмма 1 "Сохранение библиотечных, музейных и архивных фондов Магаданской области" на 2014-2020 годы"</t>
  </si>
  <si>
    <t>Подпрограмма 2 "Развитие библиотечного дела Магаданской области" на 2014-2020 годы"</t>
  </si>
  <si>
    <t>Подпрограмма 3 "Финансовая поддержка творческих общественных объединений и деятелей культуры и искусства Магаданской области" на 2014-2020 годы"</t>
  </si>
  <si>
    <t>Подпрограмма 5 "оказание государственных услуг в сфере культуры и отраслевого образования в Магаданской области" на 2014-2020 годы"</t>
  </si>
  <si>
    <t>Подпрограмма 5 "Развитие туризма" на 2014-2020 годы"</t>
  </si>
  <si>
    <t>Государственная программа 5 "Развитие  физической культуры и спорта в Магаданской области" на 2014-2020 годы"</t>
  </si>
  <si>
    <t>Подпрограмма 1 "Развитие массовой физической культуры и спорта" на 2014-2020 годы"</t>
  </si>
  <si>
    <t>Подпрограмма 2 "Обеспечение процесса физической подготовки и спорта" на 2014-2020 годы"</t>
  </si>
  <si>
    <t>Подпрограмма 3 "Развитие государственных и муниципальных учреждений физической культуры и спорта" на 2014-2020 годы"</t>
  </si>
  <si>
    <t>Подпрограмма 4 "Развитие футбола" на 2014-2020 годы"</t>
  </si>
  <si>
    <t>Подпрограмма 5 "Развитие базовых олимпийских видов спорта" на 2014-2020 годы"</t>
  </si>
  <si>
    <t>Подпрограмма  6 "Развитие адаптивной физической культуры и адаптивного спорта" на 2014-2020 годы"</t>
  </si>
  <si>
    <t>Подпрограмма 7 "Управление развитием отрасли физической культуры, спорта и туризма" на 2014-2020 годы"</t>
  </si>
  <si>
    <t>Государственная программа 6  "Обеспечение безопасности, профилактика правонарушений, коррупции и противодействие незаконному обороту наркотических средств в Магаданской области" на 2014-2018 годы"</t>
  </si>
  <si>
    <t>Подпрограмма 1  "Профилактика правонарушений и обеспечение общественной безопасности в Магаданской области" на 2014-2018 годы"</t>
  </si>
  <si>
    <t>Подпрограмма 2 "Профилактика коррупции в Магаданской области" на 2014-2018 годы"</t>
  </si>
  <si>
    <t>Подпрограмма 3 "Комплексные меры противодействия злоупотреблению наркотическими средствами и их незаконному обороту на территории Магаданской области" на 2014-2018 годы"</t>
  </si>
  <si>
    <t>Государственная программа 7 "Защита населения и территории от чрезвычайных ситуаций и обеспечение пожарной безопасности в Магаданской области" на 2014-2017 годы"</t>
  </si>
  <si>
    <t>Подпрограмма 1 "Снижение рисков и смягчение последствий чрезвычайных ситуаций природного и техногенного характера, совершенствование гражданской обороны в Магаданской области" на 2014-2017 годы"</t>
  </si>
  <si>
    <t>Подпрограмма 2 "Пожарная безопасность в Магаданской области" на 2014-2017 годы"</t>
  </si>
  <si>
    <t>Подпрограмма 3  "Внедрение спутниковых навигационных технологий с использованием системы ГЛОНАСС и иных результатов космической деятельности в интересах социально-экономического и инновационного развития Магаданской области" на 2014-2017 годы"</t>
  </si>
  <si>
    <t>Подпрограмма 4 "Повышение устойчивости жилых домов, основных объектов и систем жизнеобеспечения на территории Магаданской области" на 2014-2017 годы"</t>
  </si>
  <si>
    <t>Подпрограмма 5 "Создание условий для реализации государственной программы" на 2014-2017 годы"</t>
  </si>
  <si>
    <t>Государственная программа 8  "Природные ресурсы и экология Магаданской области" на 2014-2020 годы"</t>
  </si>
  <si>
    <t>Отдельное мероприятие "Реконструкция и строительство объекта "Водоограждающая дамба на р. Ола в районе пос. Гадля-Заречный-Ола" за счет средств федерального бюджета</t>
  </si>
  <si>
    <t>Отдельное мероприятие "Реконструкция и строительство объекта "Водоограждающая дамба на р. Ола в районе пос. Гадля-Заречный-Ола" за счет средств областного бюджета</t>
  </si>
  <si>
    <t>Подпрограмма 1 Подпрограмма "Природные ресурсы Магаданской области" на 2014-2020 годы"</t>
  </si>
  <si>
    <t>Подпрограмма 2 "Экологическая безопасность и охрана окружающей среды Магаданской области" на 2014-2020 годы"</t>
  </si>
  <si>
    <t>Подпрограмма 3 "Развитие водохозяйственного комплекса Магаданской области" на 2014-2020 годы"</t>
  </si>
  <si>
    <t>Подпрограмма "Обеспечение реализации государственной программы Магаданской области "Природные ресурсы и экология Магаданской области" на 2014-2020 годы" и иных полномочий министерства природных ресурсов и экологии Магаданской области"</t>
  </si>
  <si>
    <t>Государственная программа 9 "Формирование доступной среды в Магаданской области" на 2014-2016 годы"</t>
  </si>
  <si>
    <t>Государственная программа 10  "Трудовые ресурсы Магаданской области" на 2014-2017 годы"</t>
  </si>
  <si>
    <t>Подпрограмма 1  "Содействие занятости населения Магаданской области" на 2014-2017 годы"</t>
  </si>
  <si>
    <t>Подпрограмма 2 "Дополнительные мероприятия, направленные на снижение напряженности на рынке труда Магаданской области" на 2014-2017 годы"</t>
  </si>
  <si>
    <t>Подпрограмма 3  "Оказание содействия добровольному переселению соотечественников, проживающих за рубежом, в Магаданскую область" на 2014-2017 годы"</t>
  </si>
  <si>
    <t>Государственная программа 11  "Улучшение условий и охраны труда Магаданской области" на 2015-2020 годы"</t>
  </si>
  <si>
    <t>Государственная программа Магаданской области "Улучшение условий и охраны труда Магаданской области" на 2015-2020 годы"</t>
  </si>
  <si>
    <t>Государственная программа 12 "Развитие социальной защиты населения Магаданской области" на 2014-2018 годы"</t>
  </si>
  <si>
    <t>Подпрограмма 1 "Старшее поколение Магаданской области" на 2014-2018 годы"</t>
  </si>
  <si>
    <t>Подпрограмма 2 "Укрепление материально-технической базы учреждений социальной поддержки и социального обслуживания населения Магаданской области" на 2014-2018 годы"</t>
  </si>
  <si>
    <t>Подпрограмма 3 "Содействие в социальной адаптации отдельных категорий граждан, проживающих на территории Магаданской области" на 2014-2018 годы"</t>
  </si>
  <si>
    <t>Расходы на содержание государственных учреждений социальной поддержки и социального обслуживания населения Магаданской области</t>
  </si>
  <si>
    <t>Отдельные мероприятия в области социальной политики</t>
  </si>
  <si>
    <t>Государственная программа 13 "Обеспечение доступным и комфортным жильем жителей Магаданской области" на 2014-2020 годы"</t>
  </si>
  <si>
    <t>Подпрограмма 1  "Стимулирование программ развития жилищного строительства, в том числе малоэтажного" на 2014-2020 годы"</t>
  </si>
  <si>
    <t>Подпрограмма 2 "Выполнение государственных обязательств по обеспечению жильем категорий граждан, установленных областным законодательством" на 2014-2020 годы"</t>
  </si>
  <si>
    <t>Подпрограмма 3  "Оказание поддержки в обеспечении жильем молодых семей" на 2014-2020 годы"</t>
  </si>
  <si>
    <t>Подпрограмма 4 "Оказание поддержки в обеспечении жильем молодых ученых" на 2014-2020 годы"</t>
  </si>
  <si>
    <t>Подпрограмма 5 "Оказание содействия муниципальным образованиям Магаданской области в переселении граждан из аварийного жилищного фонда" на 2014-2020 годы"</t>
  </si>
  <si>
    <t>Подпрограмма 6 "Содействие муниципальным образованиям в оптимизации системы расселения в Магаданской области" на 2014-2020 годы"</t>
  </si>
  <si>
    <t>Подпрограмма 7 "Кадровое обеспечение задач строительства" на 2014-2020 годы"</t>
  </si>
  <si>
    <t>Подпрограмма  8 "Улучшение жилищных условий многодетных семей, воспитывающих четырех и более детей в возрасте до 18 лет, проживающих на территории Магаданской области" на 2014-2020 годы"</t>
  </si>
  <si>
    <t>Государственная программа 14 рамма Магаданской области "Развитие системы государственного и муниципального управления в Магаданской области" на 2014-2016 годы"</t>
  </si>
  <si>
    <t>Подпрограмма 1 "Развитие государственной гражданской и муниципальной службы в Магаданской области" на 2014-2016 годы"</t>
  </si>
  <si>
    <t>Подпрограмма 2 "Повышение квалификации лиц, замещающих муниципальные должности в Магаданской области" на 2014-2016 годы"</t>
  </si>
  <si>
    <t>Подпрограмма 3  "Формирование и подготовка резерва управленческих кадров Магаданской области" на 2014-2016 годы"</t>
  </si>
  <si>
    <t>Государственная программа 15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</si>
  <si>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Подпрограмма 1  "О поддержке социально ориентированных некоммерческих организаций в Магаданской области" на 2015-2020 годы"</t>
  </si>
  <si>
    <t>Подпрограмма 2 "Патриотическое воспитание жителей Магаданской области" на 2015-2020 годы"</t>
  </si>
  <si>
    <t>Подпрограмма 3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</si>
  <si>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Государственная программа 16 "Сохранение и воспроизводство объектов животного мира, в том числе на особо охраняемых природных территориях регионального значения Магаданской области" на 2014-2017 годы"</t>
  </si>
  <si>
    <t>Подпрограмма 1 Подпрограмма "Регулирование численности объектов животного мира (волка) на территории Магаданской области" на 2014-2017 годы"</t>
  </si>
  <si>
    <t>Подпрограмма 2  "Совершенствование развития и охраны особо охраняемых природных территорий регионального значения" на 2014-2017 годы"</t>
  </si>
  <si>
    <t>Подпрограмма 3 "Охрана и использование объектов животного мира на территории Магаданской области" на 2014-2017 годы"</t>
  </si>
  <si>
    <t>Государственная программа 17 "Экономическое развитие и инновационная экономика Магаданской области на 2014-2020 годы"</t>
  </si>
  <si>
    <t>Субсидии ресурсоснабжающим организациям в связи с оказанием услуг теплоснабжения от котельных и электрокотельных, электроснабжения от дизельных электростанций, водоснабжения и водоотведения населению</t>
  </si>
  <si>
    <t>Подпрограмма "Описание границ Магаданской области с другими субъектами Российской Федерации, границ муниципальных образований и границ населенных пунктов Магаданской области" на 2015-2019 годы"</t>
  </si>
  <si>
    <t>Подпрограмма "Развитие малого и среднего предпринимательства в Магаданской области на 2014-2020 годы"</t>
  </si>
  <si>
    <t>Подпрограмма "Актуализация результатов государственной кадастровой оценки земель в Магаданской области на 2014-2018 годы"</t>
  </si>
  <si>
    <t>Подпрограмма "Развитие торговли на территории Магаданской области на 2014-2020 годы"</t>
  </si>
  <si>
    <t>Подпрограмма "Инновационное развитие Магаданской области на 2014-2020 годы"</t>
  </si>
  <si>
    <t>Подпрограмма "Формирование благоприятной инвестиционной среды в Магаданской области" на 2014-2020 годы"</t>
  </si>
  <si>
    <t>Подпрограмма "Создание условий для реализации государственной программы"</t>
  </si>
  <si>
    <t>Государственная программа Магаданской области "Развитие информационного общества в Магаданской области" на 2014-2020 годы"</t>
  </si>
  <si>
    <t>Государственная программа Магаданской области "Развитие транспортной системы в Магаданской области" на 2014-2022 годы"</t>
  </si>
  <si>
    <t>Отдельное мероприятие "Строительство мостового перехода через р. Армань на км 51+336 автомобильной дороги "Магадан-Балаганное-Талон" в Магаданской области"</t>
  </si>
  <si>
    <t>Отдельное мероприятие "Реконструкция автомобильной дороги "Палатка-Кулу-Нексикан" км 70-км 74+595 в Магаданской области"</t>
  </si>
  <si>
    <t>Отдельное мероприятие "Реконструкция автомобильной дороги "Палатка-Кулу-Нексикан" км 79+456-км 100 в Магаданской области"</t>
  </si>
  <si>
    <t>Отдельное мероприятие "Строительство автомобильной дороги "Колыма-Омсукчан-Омолон-Анадырь" км 256-км 281 на территории Магаданской области"</t>
  </si>
  <si>
    <t>Отдельное мероприятие "Строительство мостового перехода через р. Эмон на км 19+292 автомобильной дороги "Палатка-Кулу-Нексикан" в Магаданской области"</t>
  </si>
  <si>
    <t>Подпрограмма "Содержание и развитие автомобильных дорог регионального и межмуниципального значения в Магаданской области" на 2014-2022 годы"</t>
  </si>
  <si>
    <t>Подпрограмма "Повышение безопасности дорожного движения на территории Магаданской области" на 2014-2022 годы"</t>
  </si>
  <si>
    <t>Подпрограмма "Развитие материально-технической базы, необходимой для обеспечения транспортного обслуживания населения и органов государственной власти Магаданской области" на 2014-2022 годы"</t>
  </si>
  <si>
    <t>Подпрограмма "Обеспечение транспортной доступности населения воздушным и автомобильным транспортом, обеспечение транспортного обслуживания деятельности органов государственной власти Магаданской области" на 2014-2022 годы"</t>
  </si>
  <si>
    <t>Подпрограмма «Обеспечение реализации государственной программы Магаданской области "Развитие транспортной системы в Магаданской области" на 2014-2022 годы"</t>
  </si>
  <si>
    <t>Государственная программа Магаданской области "Развитие лесного хозяйства в Магаданской области на 2014-2020 годы"</t>
  </si>
  <si>
    <t>Государственная программа Магаданской области "Энергосбережение и повышение энергетической эффективности в Магаданской области" на 2014-2017 годы"</t>
  </si>
  <si>
    <t>Государственная программа Магаданской области "Развитие сельского хозяйства Магаданской области на 2014-2020 годы"</t>
  </si>
  <si>
    <t>Подпрограмма 1 "Развитие подотрасли растениеводства, переработки и реализации продукции растениеводства на 2014-2020 годы"</t>
  </si>
  <si>
    <t>Подпрограмма 2 "Развитие подотрасли животноводства, переработки и реализации продукции животноводства на 2014-2020 годы"</t>
  </si>
  <si>
    <t>Подпрограмма 3 "Поддержка малых форм хозяйствования на 2014-2020 годы"</t>
  </si>
  <si>
    <t>Подпрограмма 4 "Техническая и технологическая модернизация, инновационное развитие на 2014-2020 годы"</t>
  </si>
  <si>
    <t>Подпрограмма 5 "Обеспечение реализации Государственной программы "Развитие сельского хозяйства Магаданской области на 2014-2020 годы"</t>
  </si>
  <si>
    <t>Подпрограмма 6 "Устойчивое развитие сельских территорий Магаданской области на 2014-2017 годы и на период до 2020 года"</t>
  </si>
  <si>
    <t>Подпрограмма 7 "Развитие мелиорации земель сельскохозяйственного назначения в Магаданской области на 2014-2020 годы"</t>
  </si>
  <si>
    <t>Средства, предоставляемые из федерального бюджета в рамках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</si>
  <si>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Государственная программа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2014-2017 годы"</t>
  </si>
  <si>
    <t>Субсидии бюджетам муниципальных образований на осуществление мероприятий по подготовке к осенне-зимнему отопительному периоду 2014-2015 годов за выполненные работы в рамках заключенных соглашений 2014 года</t>
  </si>
  <si>
    <t>Проведение строительства, реконструкции, ремонта или замены оборудования на котельных населенных пунктов</t>
  </si>
  <si>
    <t>Обновление парка коммунальной (специализированной) техники</t>
  </si>
  <si>
    <t>Государственная программа Магаданской области "Социально-экономическое и культурное развитие коренных малочисленных народов Севера, проживающих на территории Магаданской области" на 2014-2018 годы"</t>
  </si>
  <si>
    <t>Развитие традиционных отраслей природопользования, поддержка малого и среднего предпринимательства коренных малочисленных народов Севера</t>
  </si>
  <si>
    <t>Поддержка объектов жилищно-коммунального хозяйства в местах традиционного проживания коренных малочисленных народов Севера</t>
  </si>
  <si>
    <t>Поддержка коренных малочисленных народов Севера в сфере образования и здравоохранения, предоставление социальной защиты</t>
  </si>
  <si>
    <t>Сохранение среды обитания, культурного наследия, этнических языков и духовных традиций коренных малочисленных народов Севера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</si>
  <si>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</si>
  <si>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Капитальный ремонт многоквартирных жилых домов на территории Магаданской области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</si>
  <si>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</si>
  <si>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Государственная программа Магаданской области "Переселение в 2013-2017 годы граждан из жилых помещений в многоквартирных домах, признанных в установленном порядке до 01 января 2012 года аварийными и подлежащими сносу или реконструкции в связи с физическим износом в процессе их эксплуатации, с привлечением средств государственной корпорации-Фонда содействия реформированию жилищно-коммунального хозяйства"</t>
  </si>
  <si>
    <t>Ведомственная целевая программа "Развитие производства мяса птицы и яйца в Магаданской области" на 2014-2017 годы"</t>
  </si>
  <si>
    <t>Государственная программа Магаданской области "Управление государственными финансами Магаданской области" на 2015-2017 годы"</t>
  </si>
  <si>
    <t>Подпрограмма "Организация бюджетного процесса и повышение прозрачности (открытости) управления государственными финансами" на 2015-2017 годы"</t>
  </si>
  <si>
    <t>Подпрограмма "Создание условий для эффективного выполнения полномочий органами местного самоуправления муниципальных образований Магаданской области" на 2015-2017 годы"</t>
  </si>
  <si>
    <t>Подпрограмма "Управление государственным долгом Магаданской области" на 2015-2017 годы"</t>
  </si>
  <si>
    <t>Подпрограмма "Организация и осуществление контроля в финансово-бюджетной сфере" на 2015-2017 годы"</t>
  </si>
  <si>
    <t>Государственная программа Магаданской области "Развитие внешнеэкономической деятельности Магаданской области и поддержка соотечественников, проживающих за рубежом" на 2014-2018 годы"</t>
  </si>
  <si>
    <t>Подпрограмма "Развитие внешнеэкономической деятельности Магаданской области" на 2014-2018 годы"</t>
  </si>
  <si>
    <t>Подпрограмма "Поддержка в Магаданской области соотечественников, проживающих за рубежом" на 2014-2018 годы"</t>
  </si>
  <si>
    <t>Исполнено на 01.04</t>
  </si>
  <si>
    <t>% исполнения на 01.04</t>
  </si>
  <si>
    <t>Подпрограмма 4 "Развитие среднего профессионального образования в Магаданской области" на 2014-2020 годы2</t>
  </si>
  <si>
    <t>Основное мероприятия "Совершенствование оказаания скорой, в том числе скорой специализированной, медицинской помощи,медицинской эвакуащии"</t>
  </si>
  <si>
    <t>2016 год</t>
  </si>
  <si>
    <t>5</t>
  </si>
  <si>
    <t>6</t>
  </si>
  <si>
    <t>7=6/5*100</t>
  </si>
  <si>
    <t>Подпрограмма 1 "Повышение качества и доступности дошкольного образования в Магаданской области" на 2014-2020 годы"</t>
  </si>
  <si>
    <t>Подпрограмма 9 "Безопасность образовательных организаций в Магаданской области" на 2014-2020 годы"</t>
  </si>
  <si>
    <t>Подпрограмма "Содействие созданию в Магаданской области новых мест в общеобразовательных организациях" на 2016-2020 годы"</t>
  </si>
  <si>
    <t>Подпрограмма 4 "Государственная поддержка развития культуры Магаданской области" на 2014-2020 годы"</t>
  </si>
  <si>
    <t>Подпрограмма "Построение и развитие аппаратно-программного комплекса "Безопасный город" в Магаданской области" на 2014-2017 годы"</t>
  </si>
  <si>
    <t>Подпрограмма "обеспечение мер социальной поддержки отдельных категорий граждан" на 2014-2018 годы"</t>
  </si>
  <si>
    <t>Подпрограмма "создание условий для реализации государственной программы на 2014-2018 годы"</t>
  </si>
  <si>
    <t>Подпрограмма "Государственная поддержка коммунального хозяйства Магаданской области" на 2016-2020 годы"</t>
  </si>
  <si>
    <t>Подпрограмма  "Оказание государственной поддержки в обеспечении жильем молодых семей - участников подпрограммы "Обеспечение жильем молодых семей", возраст которых превышает 35 лет" на 2014-2020 годы"</t>
  </si>
  <si>
    <t>Подпрограмма "Развитие молочного скотоводства на 2016-2020 годы"</t>
  </si>
  <si>
    <t>Подпрограмма "Обеспечение государственного регионального ветеринарного надзора и развития государственной ветиринарной службы Магаданской области на 2016-2020 годы"</t>
  </si>
  <si>
    <t>Подпрограмма "Поддержка племенного дела, селекции и семеноводства на 2016-2020 годы"</t>
  </si>
  <si>
    <t>Подпрограмма "Развитие мясного скотоводства на 2016-2020 годы"</t>
  </si>
  <si>
    <t>Подпрограмма "Развитие овощеводства открытого и защищенного грунта и семенного картофелеводства на 2016-2020 годы"</t>
  </si>
  <si>
    <t>Подпрограмма "Повышение уровня финансовой грамотности населения в Магаданской области" на 2015-2020 годы"</t>
  </si>
  <si>
    <t>Государственная программа Магаданской области "Управление государственным имуществом Магаданской области" на 2016-2020 годы"</t>
  </si>
  <si>
    <t>Подпрограмма "Совершенствование системы управления в сфере имущественно-земельных отношений Магаданской области" на 2016-2020 годы"</t>
  </si>
  <si>
    <t>Подпрограмма "Описание границ Магаданской области с другими субъектами Российской Федерации, границ муниципальных образований и границ населенных пунктов Магаданской области" на 2016-2019 годы"</t>
  </si>
  <si>
    <t>Государственная программа Магаданской области "Повышение мобильности трудовых ресурсов" на 2015-2017 годы"</t>
  </si>
  <si>
    <t>Государственная программа Магаданской области "Развитие системы обращения с отходами производства и потребления на территории Магаданской области" на 2015-2020 годы"</t>
  </si>
  <si>
    <t>Ведомственная целевая программа "Развитие государственно-правовых институтов Магаданской области" на 2016-2017 годы</t>
  </si>
  <si>
    <t>Сведения об исполнении областного бюджета по расходам за I квартал 2016 года в разрезе государственных программ (подпрограмм) Магаданской области области в сравнении с запланированными значениями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</si>
</sst>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#,##0.0"/>
    <numFmt numFmtId="166" formatCode="0.0"/>
  </numFmts>
  <fonts count="10">
    <font>
      <sz val="11"/>
      <color theme="1"/>
      <name val="Calibri"/>
      <family val="2"/>
      <charset val="204"/>
      <scheme val="minor"/>
    </font>
    <font>
      <sz val="11"/>
      <name val="Times Roman"/>
      <family val="1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Roman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/>
    <xf numFmtId="0" fontId="0" fillId="3" borderId="0" xfId="0" applyFill="1"/>
    <xf numFmtId="0" fontId="4" fillId="3" borderId="0" xfId="0" applyFont="1" applyFill="1"/>
    <xf numFmtId="0" fontId="0" fillId="3" borderId="0" xfId="0" applyFont="1" applyFill="1"/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5"/>
  <sheetViews>
    <sheetView tabSelected="1" topLeftCell="A172" workbookViewId="0">
      <selection activeCell="F103" sqref="F103"/>
    </sheetView>
  </sheetViews>
  <sheetFormatPr defaultRowHeight="15"/>
  <cols>
    <col min="1" max="1" width="66.7109375" customWidth="1"/>
    <col min="2" max="2" width="19.42578125" customWidth="1"/>
    <col min="3" max="3" width="17" customWidth="1"/>
    <col min="4" max="4" width="12.85546875" customWidth="1"/>
    <col min="5" max="5" width="15.5703125" customWidth="1"/>
    <col min="6" max="6" width="15.28515625" customWidth="1"/>
    <col min="7" max="7" width="13.28515625" customWidth="1"/>
  </cols>
  <sheetData>
    <row r="1" spans="1:7" ht="47.25" customHeight="1">
      <c r="A1" s="43" t="s">
        <v>178</v>
      </c>
      <c r="B1" s="43"/>
      <c r="C1" s="43"/>
      <c r="D1" s="43"/>
    </row>
    <row r="3" spans="1:7" ht="51.75" customHeight="1">
      <c r="A3" s="42" t="s">
        <v>0</v>
      </c>
      <c r="B3" s="44" t="s">
        <v>1</v>
      </c>
      <c r="C3" s="45"/>
      <c r="D3" s="46"/>
      <c r="E3" s="44" t="s">
        <v>153</v>
      </c>
      <c r="F3" s="45"/>
      <c r="G3" s="46"/>
    </row>
    <row r="4" spans="1:7" ht="38.25">
      <c r="A4" s="42"/>
      <c r="B4" s="5" t="s">
        <v>2</v>
      </c>
      <c r="C4" s="5" t="s">
        <v>149</v>
      </c>
      <c r="D4" s="5" t="s">
        <v>150</v>
      </c>
      <c r="E4" s="5" t="s">
        <v>2</v>
      </c>
      <c r="F4" s="5" t="s">
        <v>149</v>
      </c>
      <c r="G4" s="5" t="s">
        <v>150</v>
      </c>
    </row>
    <row r="5" spans="1:7">
      <c r="A5" s="6">
        <v>1</v>
      </c>
      <c r="B5" s="6">
        <v>2</v>
      </c>
      <c r="C5" s="6">
        <v>3</v>
      </c>
      <c r="D5" s="6" t="s">
        <v>6</v>
      </c>
      <c r="E5" s="6" t="s">
        <v>154</v>
      </c>
      <c r="F5" s="6" t="s">
        <v>155</v>
      </c>
      <c r="G5" s="6" t="s">
        <v>156</v>
      </c>
    </row>
    <row r="6" spans="1:7" s="1" customFormat="1" ht="49.5" customHeight="1">
      <c r="A6" s="7" t="s">
        <v>7</v>
      </c>
      <c r="B6" s="8">
        <f>SUM(B7:B16)</f>
        <v>5315452.8</v>
      </c>
      <c r="C6" s="8">
        <f>SUM(C7:C16)</f>
        <v>919177.5</v>
      </c>
      <c r="D6" s="8">
        <f>C6/B6*100</f>
        <v>17.292553138652647</v>
      </c>
      <c r="E6" s="9">
        <f>SUM(E7:E17)</f>
        <v>5257017.2</v>
      </c>
      <c r="F6" s="9">
        <f>SUM(F7:F17)</f>
        <v>1090489.5</v>
      </c>
      <c r="G6" s="10">
        <f>F6/E6*100</f>
        <v>20.743502608285169</v>
      </c>
    </row>
    <row r="7" spans="1:7" ht="45">
      <c r="A7" s="11" t="s">
        <v>8</v>
      </c>
      <c r="B7" s="12">
        <v>68345.5</v>
      </c>
      <c r="C7" s="12">
        <v>1295.9000000000001</v>
      </c>
      <c r="D7" s="13">
        <f t="shared" ref="D7:D84" si="0">C7/B7*100</f>
        <v>1.8961014258436912</v>
      </c>
      <c r="E7" s="14">
        <v>227170.4</v>
      </c>
      <c r="F7" s="14">
        <v>39942.5</v>
      </c>
      <c r="G7" s="15">
        <f t="shared" ref="G7:G71" si="1">F7/E7*100</f>
        <v>17.582616397206678</v>
      </c>
    </row>
    <row r="8" spans="1:7" ht="60">
      <c r="A8" s="11" t="s">
        <v>3</v>
      </c>
      <c r="B8" s="12">
        <v>409338.6</v>
      </c>
      <c r="C8" s="12">
        <v>7756</v>
      </c>
      <c r="D8" s="13">
        <f t="shared" si="0"/>
        <v>1.8947638947316479</v>
      </c>
      <c r="E8" s="14">
        <v>201791.8</v>
      </c>
      <c r="F8" s="14">
        <v>15836.4</v>
      </c>
      <c r="G8" s="15">
        <f t="shared" si="1"/>
        <v>7.8478907467994237</v>
      </c>
    </row>
    <row r="9" spans="1:7" ht="30">
      <c r="A9" s="11" t="s">
        <v>9</v>
      </c>
      <c r="B9" s="12">
        <v>5000</v>
      </c>
      <c r="C9" s="12">
        <v>0</v>
      </c>
      <c r="D9" s="13">
        <f t="shared" si="0"/>
        <v>0</v>
      </c>
      <c r="E9" s="14" t="s">
        <v>4</v>
      </c>
      <c r="F9" s="14" t="s">
        <v>4</v>
      </c>
      <c r="G9" s="15" t="s">
        <v>4</v>
      </c>
    </row>
    <row r="10" spans="1:7" ht="31.5" customHeight="1">
      <c r="A10" s="11" t="s">
        <v>10</v>
      </c>
      <c r="B10" s="12">
        <v>73645.100000000006</v>
      </c>
      <c r="C10" s="12">
        <v>0</v>
      </c>
      <c r="D10" s="13">
        <f t="shared" si="0"/>
        <v>0</v>
      </c>
      <c r="E10" s="14">
        <v>31451.8</v>
      </c>
      <c r="F10" s="14">
        <v>2596</v>
      </c>
      <c r="G10" s="15">
        <f t="shared" si="1"/>
        <v>8.2538996178279138</v>
      </c>
    </row>
    <row r="11" spans="1:7" ht="30">
      <c r="A11" s="11" t="s">
        <v>11</v>
      </c>
      <c r="B11" s="12">
        <v>1451.7</v>
      </c>
      <c r="C11" s="12">
        <v>0</v>
      </c>
      <c r="D11" s="13">
        <f t="shared" si="0"/>
        <v>0</v>
      </c>
      <c r="E11" s="14">
        <v>750</v>
      </c>
      <c r="F11" s="14">
        <v>0</v>
      </c>
      <c r="G11" s="15">
        <f t="shared" si="1"/>
        <v>0</v>
      </c>
    </row>
    <row r="12" spans="1:7" ht="30">
      <c r="A12" s="11" t="s">
        <v>12</v>
      </c>
      <c r="B12" s="12">
        <v>4100</v>
      </c>
      <c r="C12" s="12">
        <v>0</v>
      </c>
      <c r="D12" s="13">
        <f t="shared" si="0"/>
        <v>0</v>
      </c>
      <c r="E12" s="14">
        <v>2407</v>
      </c>
      <c r="F12" s="14">
        <v>0</v>
      </c>
      <c r="G12" s="15">
        <f t="shared" si="1"/>
        <v>0</v>
      </c>
    </row>
    <row r="13" spans="1:7" ht="30">
      <c r="A13" s="11" t="s">
        <v>13</v>
      </c>
      <c r="B13" s="12">
        <v>37261.1</v>
      </c>
      <c r="C13" s="12">
        <v>5501.2</v>
      </c>
      <c r="D13" s="13">
        <f t="shared" si="0"/>
        <v>14.763922696860801</v>
      </c>
      <c r="E13" s="14">
        <v>75508.800000000003</v>
      </c>
      <c r="F13" s="14">
        <v>27691</v>
      </c>
      <c r="G13" s="15">
        <f t="shared" si="1"/>
        <v>36.672546776004914</v>
      </c>
    </row>
    <row r="14" spans="1:7" ht="45">
      <c r="A14" s="11" t="s">
        <v>14</v>
      </c>
      <c r="B14" s="12">
        <v>119151.4</v>
      </c>
      <c r="C14" s="12">
        <v>20195.3</v>
      </c>
      <c r="D14" s="13">
        <f t="shared" si="0"/>
        <v>16.949276298893675</v>
      </c>
      <c r="E14" s="14" t="s">
        <v>4</v>
      </c>
      <c r="F14" s="14" t="s">
        <v>4</v>
      </c>
      <c r="G14" s="15" t="s">
        <v>4</v>
      </c>
    </row>
    <row r="15" spans="1:7" ht="30">
      <c r="A15" s="11" t="s">
        <v>15</v>
      </c>
      <c r="B15" s="12">
        <v>26713.1</v>
      </c>
      <c r="C15" s="12">
        <v>788.4</v>
      </c>
      <c r="D15" s="13">
        <f t="shared" si="0"/>
        <v>2.9513609427584222</v>
      </c>
      <c r="E15" s="14" t="s">
        <v>4</v>
      </c>
      <c r="F15" s="14" t="s">
        <v>4</v>
      </c>
      <c r="G15" s="15" t="s">
        <v>4</v>
      </c>
    </row>
    <row r="16" spans="1:7" ht="30">
      <c r="A16" s="11" t="s">
        <v>16</v>
      </c>
      <c r="B16" s="12">
        <v>4570446.3</v>
      </c>
      <c r="C16" s="12">
        <v>883640.7</v>
      </c>
      <c r="D16" s="13">
        <f t="shared" si="0"/>
        <v>19.333794601196825</v>
      </c>
      <c r="E16" s="14">
        <v>4707937.4000000004</v>
      </c>
      <c r="F16" s="14">
        <v>994423.6</v>
      </c>
      <c r="G16" s="15">
        <f t="shared" si="1"/>
        <v>21.122277454241427</v>
      </c>
    </row>
    <row r="17" spans="1:7" ht="45">
      <c r="A17" s="11" t="s">
        <v>152</v>
      </c>
      <c r="B17" s="12" t="s">
        <v>4</v>
      </c>
      <c r="C17" s="12" t="s">
        <v>4</v>
      </c>
      <c r="D17" s="13" t="s">
        <v>4</v>
      </c>
      <c r="E17" s="14">
        <v>10000</v>
      </c>
      <c r="F17" s="14">
        <v>10000</v>
      </c>
      <c r="G17" s="15">
        <f t="shared" si="1"/>
        <v>100</v>
      </c>
    </row>
    <row r="18" spans="1:7" s="1" customFormat="1" ht="28.5">
      <c r="A18" s="18" t="s">
        <v>17</v>
      </c>
      <c r="B18" s="8">
        <f>SUM(B19:B28)</f>
        <v>4922884.5999999996</v>
      </c>
      <c r="C18" s="8">
        <f>SUM(C19:C28)</f>
        <v>917099.70000000007</v>
      </c>
      <c r="D18" s="8">
        <f t="shared" si="0"/>
        <v>18.629315422100291</v>
      </c>
      <c r="E18" s="9">
        <f>SUM(E19:E29)</f>
        <v>5471505</v>
      </c>
      <c r="F18" s="9">
        <f>SUM(F19:F29)</f>
        <v>1023135</v>
      </c>
      <c r="G18" s="9">
        <f t="shared" si="1"/>
        <v>18.69933409546368</v>
      </c>
    </row>
    <row r="19" spans="1:7" ht="30">
      <c r="A19" s="19" t="s">
        <v>157</v>
      </c>
      <c r="B19" s="16">
        <v>21151.1</v>
      </c>
      <c r="C19" s="16">
        <v>7023.5</v>
      </c>
      <c r="D19" s="13">
        <f t="shared" si="0"/>
        <v>33.206310782890725</v>
      </c>
      <c r="E19" s="14">
        <v>74087</v>
      </c>
      <c r="F19" s="14">
        <v>3186.2</v>
      </c>
      <c r="G19" s="14">
        <f t="shared" si="1"/>
        <v>4.3006195418899402</v>
      </c>
    </row>
    <row r="20" spans="1:7" ht="30">
      <c r="A20" s="19" t="s">
        <v>18</v>
      </c>
      <c r="B20" s="16">
        <v>71114.2</v>
      </c>
      <c r="C20" s="16">
        <v>5360</v>
      </c>
      <c r="D20" s="13">
        <f t="shared" si="0"/>
        <v>7.5371726040650104</v>
      </c>
      <c r="E20" s="14">
        <v>83156.5</v>
      </c>
      <c r="F20" s="14">
        <v>9583.4</v>
      </c>
      <c r="G20" s="14">
        <f t="shared" si="1"/>
        <v>11.524535063404544</v>
      </c>
    </row>
    <row r="21" spans="1:7" ht="33" customHeight="1">
      <c r="A21" s="19" t="s">
        <v>19</v>
      </c>
      <c r="B21" s="16">
        <v>4458.5</v>
      </c>
      <c r="C21" s="16">
        <v>131.19999999999999</v>
      </c>
      <c r="D21" s="13">
        <f t="shared" si="0"/>
        <v>2.9426937310754733</v>
      </c>
      <c r="E21" s="14">
        <v>5268.1</v>
      </c>
      <c r="F21" s="14">
        <v>197.4</v>
      </c>
      <c r="G21" s="14">
        <f t="shared" si="1"/>
        <v>3.747081490480439</v>
      </c>
    </row>
    <row r="22" spans="1:7" ht="34.5" customHeight="1">
      <c r="A22" s="19" t="s">
        <v>151</v>
      </c>
      <c r="B22" s="16">
        <v>10272.799999999999</v>
      </c>
      <c r="C22" s="16">
        <v>630.5</v>
      </c>
      <c r="D22" s="13">
        <f t="shared" si="0"/>
        <v>6.1375671676660701</v>
      </c>
      <c r="E22" s="14">
        <v>15567.5</v>
      </c>
      <c r="F22" s="14">
        <v>1458</v>
      </c>
      <c r="G22" s="14">
        <f t="shared" si="1"/>
        <v>9.3656656495904933</v>
      </c>
    </row>
    <row r="23" spans="1:7">
      <c r="A23" s="19" t="s">
        <v>20</v>
      </c>
      <c r="B23" s="16">
        <v>55283.9</v>
      </c>
      <c r="C23" s="16">
        <v>0</v>
      </c>
      <c r="D23" s="13">
        <f t="shared" si="0"/>
        <v>0</v>
      </c>
      <c r="E23" s="14">
        <v>71811.199999999997</v>
      </c>
      <c r="F23" s="14">
        <v>0</v>
      </c>
      <c r="G23" s="14">
        <f t="shared" si="1"/>
        <v>0</v>
      </c>
    </row>
    <row r="24" spans="1:7" ht="30">
      <c r="A24" s="19" t="s">
        <v>21</v>
      </c>
      <c r="B24" s="16">
        <v>164072.20000000001</v>
      </c>
      <c r="C24" s="16">
        <v>188.6</v>
      </c>
      <c r="D24" s="13">
        <f t="shared" si="0"/>
        <v>0.11494939423010112</v>
      </c>
      <c r="E24" s="14">
        <v>178491.9</v>
      </c>
      <c r="F24" s="14">
        <v>317.39999999999998</v>
      </c>
      <c r="G24" s="14">
        <f t="shared" si="1"/>
        <v>0.17782319533827584</v>
      </c>
    </row>
    <row r="25" spans="1:7" ht="60">
      <c r="A25" s="19" t="s">
        <v>22</v>
      </c>
      <c r="B25" s="16">
        <v>87248.6</v>
      </c>
      <c r="C25" s="16">
        <v>0</v>
      </c>
      <c r="D25" s="13">
        <f t="shared" si="0"/>
        <v>0</v>
      </c>
      <c r="E25" s="14">
        <v>166854.70000000001</v>
      </c>
      <c r="F25" s="14">
        <v>11997</v>
      </c>
      <c r="G25" s="14">
        <f t="shared" si="1"/>
        <v>7.190088142557566</v>
      </c>
    </row>
    <row r="26" spans="1:7" ht="45">
      <c r="A26" s="19" t="s">
        <v>23</v>
      </c>
      <c r="B26" s="16">
        <v>3492.5</v>
      </c>
      <c r="C26" s="16">
        <v>0</v>
      </c>
      <c r="D26" s="13">
        <f t="shared" si="0"/>
        <v>0</v>
      </c>
      <c r="E26" s="14">
        <v>3492.5</v>
      </c>
      <c r="F26" s="14">
        <v>38</v>
      </c>
      <c r="G26" s="14">
        <f t="shared" si="1"/>
        <v>1.0880458124552612</v>
      </c>
    </row>
    <row r="27" spans="1:7" ht="30">
      <c r="A27" s="20" t="s">
        <v>158</v>
      </c>
      <c r="B27" s="17">
        <v>14027.2</v>
      </c>
      <c r="C27" s="17">
        <v>0</v>
      </c>
      <c r="D27" s="17">
        <f t="shared" si="0"/>
        <v>0</v>
      </c>
      <c r="E27" s="21">
        <v>24907.3</v>
      </c>
      <c r="F27" s="21">
        <v>1077.5</v>
      </c>
      <c r="G27" s="21">
        <f t="shared" si="1"/>
        <v>4.326040959879232</v>
      </c>
    </row>
    <row r="28" spans="1:7" ht="30">
      <c r="A28" s="19" t="s">
        <v>24</v>
      </c>
      <c r="B28" s="16">
        <v>4491763.5999999996</v>
      </c>
      <c r="C28" s="16">
        <v>903765.9</v>
      </c>
      <c r="D28" s="13">
        <f t="shared" si="0"/>
        <v>20.120513466024796</v>
      </c>
      <c r="E28" s="14">
        <v>4812268.3</v>
      </c>
      <c r="F28" s="14">
        <v>995280.1</v>
      </c>
      <c r="G28" s="14">
        <f t="shared" si="1"/>
        <v>20.682140686129241</v>
      </c>
    </row>
    <row r="29" spans="1:7" ht="30">
      <c r="A29" s="19" t="s">
        <v>159</v>
      </c>
      <c r="B29" s="16" t="s">
        <v>4</v>
      </c>
      <c r="C29" s="16" t="s">
        <v>4</v>
      </c>
      <c r="D29" s="13" t="s">
        <v>4</v>
      </c>
      <c r="E29" s="14">
        <v>35600</v>
      </c>
      <c r="F29" s="14">
        <v>0</v>
      </c>
      <c r="G29" s="14">
        <f t="shared" si="1"/>
        <v>0</v>
      </c>
    </row>
    <row r="30" spans="1:7" s="1" customFormat="1" ht="28.5">
      <c r="A30" s="18" t="s">
        <v>25</v>
      </c>
      <c r="B30" s="8">
        <f>SUM(B31:B34)</f>
        <v>35648.799999999996</v>
      </c>
      <c r="C30" s="8">
        <f>SUM(C31:C34)</f>
        <v>2235.6999999999998</v>
      </c>
      <c r="D30" s="8">
        <f t="shared" si="0"/>
        <v>6.2714593478602367</v>
      </c>
      <c r="E30" s="9">
        <f>SUM(E31:E34)</f>
        <v>38633.4</v>
      </c>
      <c r="F30" s="9">
        <f>SUM(F31:F34)</f>
        <v>5839.3</v>
      </c>
      <c r="G30" s="22">
        <f t="shared" si="1"/>
        <v>15.114641734871897</v>
      </c>
    </row>
    <row r="31" spans="1:7" ht="30">
      <c r="A31" s="19" t="s">
        <v>26</v>
      </c>
      <c r="B31" s="16">
        <v>5481</v>
      </c>
      <c r="C31" s="16">
        <v>0</v>
      </c>
      <c r="D31" s="13">
        <f t="shared" si="0"/>
        <v>0</v>
      </c>
      <c r="E31" s="14">
        <v>5755.1</v>
      </c>
      <c r="F31" s="14">
        <v>30</v>
      </c>
      <c r="G31" s="14">
        <f t="shared" si="1"/>
        <v>0.52127678059460303</v>
      </c>
    </row>
    <row r="32" spans="1:7" ht="30">
      <c r="A32" s="19" t="s">
        <v>27</v>
      </c>
      <c r="B32" s="16">
        <v>13380.1</v>
      </c>
      <c r="C32" s="16">
        <v>0</v>
      </c>
      <c r="D32" s="13">
        <f t="shared" si="0"/>
        <v>0</v>
      </c>
      <c r="E32" s="14">
        <v>13009.1</v>
      </c>
      <c r="F32" s="14">
        <v>2477.5</v>
      </c>
      <c r="G32" s="14">
        <f t="shared" si="1"/>
        <v>19.044361254813939</v>
      </c>
    </row>
    <row r="33" spans="1:7" ht="30">
      <c r="A33" s="19" t="s">
        <v>28</v>
      </c>
      <c r="B33" s="16">
        <v>3585.8</v>
      </c>
      <c r="C33" s="16">
        <v>0</v>
      </c>
      <c r="D33" s="13">
        <f t="shared" si="0"/>
        <v>0</v>
      </c>
      <c r="E33" s="14">
        <v>3765</v>
      </c>
      <c r="F33" s="14">
        <v>55</v>
      </c>
      <c r="G33" s="14">
        <f t="shared" si="1"/>
        <v>1.4608233731739706</v>
      </c>
    </row>
    <row r="34" spans="1:7" ht="30">
      <c r="A34" s="19" t="s">
        <v>29</v>
      </c>
      <c r="B34" s="16">
        <v>13201.9</v>
      </c>
      <c r="C34" s="16">
        <v>2235.6999999999998</v>
      </c>
      <c r="D34" s="13">
        <f t="shared" si="0"/>
        <v>16.934683644020936</v>
      </c>
      <c r="E34" s="14">
        <v>16104.2</v>
      </c>
      <c r="F34" s="14">
        <v>3276.8</v>
      </c>
      <c r="G34" s="14">
        <f t="shared" si="1"/>
        <v>20.347486990971301</v>
      </c>
    </row>
    <row r="35" spans="1:7" s="1" customFormat="1" ht="28.5">
      <c r="A35" s="18" t="s">
        <v>30</v>
      </c>
      <c r="B35" s="8">
        <f>SUM(B36:B41)</f>
        <v>824303.79999999993</v>
      </c>
      <c r="C35" s="8">
        <f>SUM(C36:C41)</f>
        <v>121961.8</v>
      </c>
      <c r="D35" s="8">
        <f t="shared" si="0"/>
        <v>14.795734291167895</v>
      </c>
      <c r="E35" s="9">
        <f>SUM(E36:E41)</f>
        <v>872089.50000000012</v>
      </c>
      <c r="F35" s="9">
        <f>SUM(F36:F41)</f>
        <v>173453.40000000002</v>
      </c>
      <c r="G35" s="9">
        <f t="shared" si="1"/>
        <v>19.889403553190355</v>
      </c>
    </row>
    <row r="36" spans="1:7" ht="30">
      <c r="A36" s="19" t="s">
        <v>31</v>
      </c>
      <c r="B36" s="16">
        <v>7827</v>
      </c>
      <c r="C36" s="16">
        <v>0</v>
      </c>
      <c r="D36" s="13">
        <f t="shared" si="0"/>
        <v>0</v>
      </c>
      <c r="E36" s="14">
        <v>9565</v>
      </c>
      <c r="F36" s="14">
        <v>100</v>
      </c>
      <c r="G36" s="14">
        <f t="shared" si="1"/>
        <v>1.0454783063251438</v>
      </c>
    </row>
    <row r="37" spans="1:7" ht="30">
      <c r="A37" s="19" t="s">
        <v>32</v>
      </c>
      <c r="B37" s="16">
        <v>9400</v>
      </c>
      <c r="C37" s="16">
        <v>0</v>
      </c>
      <c r="D37" s="13">
        <f t="shared" si="0"/>
        <v>0</v>
      </c>
      <c r="E37" s="14">
        <v>9990</v>
      </c>
      <c r="F37" s="14">
        <v>0</v>
      </c>
      <c r="G37" s="14">
        <f t="shared" si="1"/>
        <v>0</v>
      </c>
    </row>
    <row r="38" spans="1:7" ht="45">
      <c r="A38" s="19" t="s">
        <v>33</v>
      </c>
      <c r="B38" s="16">
        <v>4118.6000000000004</v>
      </c>
      <c r="C38" s="16">
        <v>0</v>
      </c>
      <c r="D38" s="13">
        <f t="shared" si="0"/>
        <v>0</v>
      </c>
      <c r="E38" s="14">
        <v>6237.3</v>
      </c>
      <c r="F38" s="14">
        <v>250.7</v>
      </c>
      <c r="G38" s="14">
        <f t="shared" si="1"/>
        <v>4.0193673544642712</v>
      </c>
    </row>
    <row r="39" spans="1:7" ht="30">
      <c r="A39" s="19" t="s">
        <v>160</v>
      </c>
      <c r="B39" s="16">
        <v>15045</v>
      </c>
      <c r="C39" s="16">
        <v>0</v>
      </c>
      <c r="D39" s="13">
        <f t="shared" si="0"/>
        <v>0</v>
      </c>
      <c r="E39" s="14">
        <v>17939.599999999999</v>
      </c>
      <c r="F39" s="14">
        <v>832.5</v>
      </c>
      <c r="G39" s="14">
        <f t="shared" si="1"/>
        <v>4.6405716961359227</v>
      </c>
    </row>
    <row r="40" spans="1:7" ht="30">
      <c r="A40" s="19" t="s">
        <v>34</v>
      </c>
      <c r="B40" s="16">
        <v>786509.2</v>
      </c>
      <c r="C40" s="16">
        <v>121961.8</v>
      </c>
      <c r="D40" s="13">
        <f t="shared" si="0"/>
        <v>15.506722616849238</v>
      </c>
      <c r="E40" s="14">
        <v>822818.3</v>
      </c>
      <c r="F40" s="14">
        <v>172270.2</v>
      </c>
      <c r="G40" s="14">
        <f t="shared" si="1"/>
        <v>20.936602892765023</v>
      </c>
    </row>
    <row r="41" spans="1:7">
      <c r="A41" s="19" t="s">
        <v>35</v>
      </c>
      <c r="B41" s="16">
        <v>1404</v>
      </c>
      <c r="C41" s="16">
        <v>0</v>
      </c>
      <c r="D41" s="13">
        <f t="shared" si="0"/>
        <v>0</v>
      </c>
      <c r="E41" s="14">
        <v>5539.3</v>
      </c>
      <c r="F41" s="14">
        <v>0</v>
      </c>
      <c r="G41" s="14">
        <f t="shared" si="1"/>
        <v>0</v>
      </c>
    </row>
    <row r="42" spans="1:7" s="1" customFormat="1" ht="28.5">
      <c r="A42" s="18" t="s">
        <v>36</v>
      </c>
      <c r="B42" s="8">
        <f>SUM(B43:B49)</f>
        <v>219006.9</v>
      </c>
      <c r="C42" s="8">
        <f>SUM(C43:C49)</f>
        <v>35774</v>
      </c>
      <c r="D42" s="8">
        <f t="shared" si="0"/>
        <v>16.334645164147794</v>
      </c>
      <c r="E42" s="9">
        <f>SUM(E43:E49)</f>
        <v>336239.7</v>
      </c>
      <c r="F42" s="9">
        <f>SUM(F43:F49)</f>
        <v>58877.4</v>
      </c>
      <c r="G42" s="22">
        <f t="shared" si="1"/>
        <v>17.51054381740169</v>
      </c>
    </row>
    <row r="43" spans="1:7" ht="30">
      <c r="A43" s="25" t="s">
        <v>37</v>
      </c>
      <c r="B43" s="24">
        <v>17623</v>
      </c>
      <c r="C43" s="24">
        <v>6060.7</v>
      </c>
      <c r="D43" s="26">
        <f t="shared" si="0"/>
        <v>34.390852862736196</v>
      </c>
      <c r="E43" s="27">
        <v>31097.5</v>
      </c>
      <c r="F43" s="27">
        <v>10069.700000000001</v>
      </c>
      <c r="G43" s="27">
        <f t="shared" si="1"/>
        <v>32.381059570705048</v>
      </c>
    </row>
    <row r="44" spans="1:7" ht="30">
      <c r="A44" s="25" t="s">
        <v>38</v>
      </c>
      <c r="B44" s="24">
        <v>26270</v>
      </c>
      <c r="C44" s="24">
        <v>0</v>
      </c>
      <c r="D44" s="26">
        <f t="shared" si="0"/>
        <v>0</v>
      </c>
      <c r="E44" s="27">
        <v>126207.9</v>
      </c>
      <c r="F44" s="27">
        <v>5947.2</v>
      </c>
      <c r="G44" s="27">
        <f t="shared" si="1"/>
        <v>4.7122248290320972</v>
      </c>
    </row>
    <row r="45" spans="1:7" ht="32.25" customHeight="1">
      <c r="A45" s="25" t="s">
        <v>39</v>
      </c>
      <c r="B45" s="24">
        <v>9263</v>
      </c>
      <c r="C45" s="24">
        <v>0</v>
      </c>
      <c r="D45" s="26">
        <f t="shared" si="0"/>
        <v>0</v>
      </c>
      <c r="E45" s="27" t="s">
        <v>4</v>
      </c>
      <c r="F45" s="27" t="s">
        <v>4</v>
      </c>
      <c r="G45" s="27" t="s">
        <v>4</v>
      </c>
    </row>
    <row r="46" spans="1:7" ht="32.25" customHeight="1">
      <c r="A46" s="25" t="s">
        <v>40</v>
      </c>
      <c r="B46" s="24">
        <v>4727.8999999999996</v>
      </c>
      <c r="C46" s="24">
        <v>762.6</v>
      </c>
      <c r="D46" s="26">
        <f t="shared" si="0"/>
        <v>16.129782778823582</v>
      </c>
      <c r="E46" s="27" t="s">
        <v>4</v>
      </c>
      <c r="F46" s="27" t="s">
        <v>4</v>
      </c>
      <c r="G46" s="27" t="s">
        <v>4</v>
      </c>
    </row>
    <row r="47" spans="1:7" ht="32.25" customHeight="1">
      <c r="A47" s="25" t="s">
        <v>41</v>
      </c>
      <c r="B47" s="24">
        <v>24473</v>
      </c>
      <c r="C47" s="24">
        <v>7323</v>
      </c>
      <c r="D47" s="26">
        <f t="shared" si="0"/>
        <v>29.922772034486982</v>
      </c>
      <c r="E47" s="27">
        <v>36745.599999999999</v>
      </c>
      <c r="F47" s="27">
        <v>8930.6</v>
      </c>
      <c r="G47" s="27">
        <f t="shared" si="1"/>
        <v>24.303862231124274</v>
      </c>
    </row>
    <row r="48" spans="1:7" ht="32.25" customHeight="1">
      <c r="A48" s="25" t="s">
        <v>42</v>
      </c>
      <c r="B48" s="24">
        <v>685</v>
      </c>
      <c r="C48" s="24">
        <v>0</v>
      </c>
      <c r="D48" s="26">
        <f t="shared" si="0"/>
        <v>0</v>
      </c>
      <c r="E48" s="27">
        <v>1282</v>
      </c>
      <c r="F48" s="27">
        <v>18</v>
      </c>
      <c r="G48" s="27">
        <f t="shared" si="1"/>
        <v>1.40405616224649</v>
      </c>
    </row>
    <row r="49" spans="1:7" ht="32.25" customHeight="1">
      <c r="A49" s="25" t="s">
        <v>43</v>
      </c>
      <c r="B49" s="24">
        <v>135965</v>
      </c>
      <c r="C49" s="24">
        <v>21627.7</v>
      </c>
      <c r="D49" s="26">
        <f t="shared" si="0"/>
        <v>15.906814253668225</v>
      </c>
      <c r="E49" s="27">
        <v>140906.70000000001</v>
      </c>
      <c r="F49" s="27">
        <v>33911.9</v>
      </c>
      <c r="G49" s="27">
        <f t="shared" si="1"/>
        <v>24.066918038673816</v>
      </c>
    </row>
    <row r="50" spans="1:7" s="1" customFormat="1" ht="57">
      <c r="A50" s="18" t="s">
        <v>44</v>
      </c>
      <c r="B50" s="8">
        <f>SUM(B51:B53)</f>
        <v>17124.7</v>
      </c>
      <c r="C50" s="8">
        <f>SUM(C51:C53)</f>
        <v>272.7</v>
      </c>
      <c r="D50" s="8">
        <f t="shared" si="0"/>
        <v>1.5924366558246275</v>
      </c>
      <c r="E50" s="9">
        <f>SUM(E51:E53)</f>
        <v>18600.2</v>
      </c>
      <c r="F50" s="9">
        <f>SUM(F51:F53)</f>
        <v>148.19999999999999</v>
      </c>
      <c r="G50" s="9">
        <f t="shared" si="1"/>
        <v>0.7967656261760625</v>
      </c>
    </row>
    <row r="51" spans="1:7" ht="45">
      <c r="A51" s="19" t="s">
        <v>45</v>
      </c>
      <c r="B51" s="16">
        <v>12483.5</v>
      </c>
      <c r="C51" s="16">
        <v>241.7</v>
      </c>
      <c r="D51" s="13">
        <f t="shared" si="0"/>
        <v>1.9361557255577362</v>
      </c>
      <c r="E51" s="14">
        <v>11529.4</v>
      </c>
      <c r="F51" s="14">
        <v>17.7</v>
      </c>
      <c r="G51" s="14">
        <f t="shared" si="1"/>
        <v>0.15352056481690288</v>
      </c>
    </row>
    <row r="52" spans="1:7" ht="30">
      <c r="A52" s="19" t="s">
        <v>46</v>
      </c>
      <c r="B52" s="16">
        <v>570</v>
      </c>
      <c r="C52" s="16">
        <v>31</v>
      </c>
      <c r="D52" s="13">
        <f t="shared" si="0"/>
        <v>5.4385964912280702</v>
      </c>
      <c r="E52" s="14">
        <v>570</v>
      </c>
      <c r="F52" s="14">
        <v>34</v>
      </c>
      <c r="G52" s="14">
        <f t="shared" si="1"/>
        <v>5.9649122807017543</v>
      </c>
    </row>
    <row r="53" spans="1:7" ht="55.5" customHeight="1">
      <c r="A53" s="19" t="s">
        <v>47</v>
      </c>
      <c r="B53" s="16">
        <v>4071.2</v>
      </c>
      <c r="C53" s="16">
        <v>0</v>
      </c>
      <c r="D53" s="13">
        <f t="shared" si="0"/>
        <v>0</v>
      </c>
      <c r="E53" s="14">
        <v>6500.8</v>
      </c>
      <c r="F53" s="14">
        <v>96.5</v>
      </c>
      <c r="G53" s="14">
        <f t="shared" si="1"/>
        <v>1.4844326852079743</v>
      </c>
    </row>
    <row r="54" spans="1:7" s="1" customFormat="1" ht="57">
      <c r="A54" s="18" t="s">
        <v>48</v>
      </c>
      <c r="B54" s="8">
        <f>SUM(B55:B59)</f>
        <v>777307.1</v>
      </c>
      <c r="C54" s="8">
        <f>SUM(C55:C59)</f>
        <v>138458.6</v>
      </c>
      <c r="D54" s="8">
        <f t="shared" si="0"/>
        <v>17.812599421772941</v>
      </c>
      <c r="E54" s="9">
        <f>SUM(E55:E60)</f>
        <v>805744.29999999993</v>
      </c>
      <c r="F54" s="9">
        <f>SUM(F55:F60)</f>
        <v>122369.4</v>
      </c>
      <c r="G54" s="9">
        <f t="shared" si="1"/>
        <v>15.187125742000285</v>
      </c>
    </row>
    <row r="55" spans="1:7" ht="60">
      <c r="A55" s="19" t="s">
        <v>49</v>
      </c>
      <c r="B55" s="16">
        <v>38765.4</v>
      </c>
      <c r="C55" s="16">
        <v>23795.8</v>
      </c>
      <c r="D55" s="13">
        <f t="shared" si="0"/>
        <v>61.384120891310289</v>
      </c>
      <c r="E55" s="14">
        <v>16831</v>
      </c>
      <c r="F55" s="14">
        <v>4758.1000000000004</v>
      </c>
      <c r="G55" s="14">
        <f t="shared" si="1"/>
        <v>28.269859188402357</v>
      </c>
    </row>
    <row r="56" spans="1:7" ht="30">
      <c r="A56" s="19" t="s">
        <v>50</v>
      </c>
      <c r="B56" s="16">
        <v>61844.7</v>
      </c>
      <c r="C56" s="16">
        <v>148.4</v>
      </c>
      <c r="D56" s="13">
        <f t="shared" si="0"/>
        <v>0.23995588951033803</v>
      </c>
      <c r="E56" s="14">
        <v>59171.5</v>
      </c>
      <c r="F56" s="14">
        <v>364.6</v>
      </c>
      <c r="G56" s="14">
        <f t="shared" si="1"/>
        <v>0.61617501668877761</v>
      </c>
    </row>
    <row r="57" spans="1:7" ht="60">
      <c r="A57" s="19" t="s">
        <v>51</v>
      </c>
      <c r="B57" s="16">
        <v>11326.9</v>
      </c>
      <c r="C57" s="16">
        <v>0</v>
      </c>
      <c r="D57" s="13">
        <f t="shared" si="0"/>
        <v>0</v>
      </c>
      <c r="E57" s="14">
        <v>8078</v>
      </c>
      <c r="F57" s="14">
        <v>0</v>
      </c>
      <c r="G57" s="14">
        <f t="shared" si="1"/>
        <v>0</v>
      </c>
    </row>
    <row r="58" spans="1:7" ht="45">
      <c r="A58" s="19" t="s">
        <v>52</v>
      </c>
      <c r="B58" s="16">
        <v>2000</v>
      </c>
      <c r="C58" s="16">
        <v>0</v>
      </c>
      <c r="D58" s="13" t="s">
        <v>4</v>
      </c>
      <c r="E58" s="14">
        <v>25000</v>
      </c>
      <c r="F58" s="14">
        <v>470</v>
      </c>
      <c r="G58" s="14">
        <f t="shared" si="1"/>
        <v>1.8800000000000001</v>
      </c>
    </row>
    <row r="59" spans="1:7" ht="30">
      <c r="A59" s="19" t="s">
        <v>53</v>
      </c>
      <c r="B59" s="16">
        <v>663370.1</v>
      </c>
      <c r="C59" s="16">
        <v>114514.4</v>
      </c>
      <c r="D59" s="13"/>
      <c r="E59" s="14">
        <v>655973.1</v>
      </c>
      <c r="F59" s="14">
        <v>116714.2</v>
      </c>
      <c r="G59" s="14">
        <f t="shared" si="1"/>
        <v>17.792528382642519</v>
      </c>
    </row>
    <row r="60" spans="1:7" ht="45">
      <c r="A60" s="19" t="s">
        <v>161</v>
      </c>
      <c r="B60" s="16" t="s">
        <v>4</v>
      </c>
      <c r="C60" s="16" t="s">
        <v>4</v>
      </c>
      <c r="D60" s="13" t="s">
        <v>4</v>
      </c>
      <c r="E60" s="14">
        <v>40690.699999999997</v>
      </c>
      <c r="F60" s="14">
        <v>62.5</v>
      </c>
      <c r="G60" s="14">
        <f t="shared" si="1"/>
        <v>0.15359775083741495</v>
      </c>
    </row>
    <row r="61" spans="1:7" s="1" customFormat="1" ht="28.5">
      <c r="A61" s="18" t="s">
        <v>54</v>
      </c>
      <c r="B61" s="8">
        <f>SUM(B62:B67)</f>
        <v>213880.99999999997</v>
      </c>
      <c r="C61" s="8">
        <f>SUM(C62:C67)</f>
        <v>11894.2</v>
      </c>
      <c r="D61" s="8">
        <f t="shared" si="0"/>
        <v>5.5611297871246173</v>
      </c>
      <c r="E61" s="9">
        <f>SUM(E62:E67)</f>
        <v>116368.79999999999</v>
      </c>
      <c r="F61" s="9">
        <f>SUM(F62:F67)</f>
        <v>35224.9</v>
      </c>
      <c r="G61" s="9">
        <f t="shared" si="1"/>
        <v>30.270055203800332</v>
      </c>
    </row>
    <row r="62" spans="1:7" ht="45">
      <c r="A62" s="19" t="s">
        <v>55</v>
      </c>
      <c r="B62" s="16">
        <v>68829.8</v>
      </c>
      <c r="C62" s="16">
        <v>0</v>
      </c>
      <c r="D62" s="13">
        <f t="shared" si="0"/>
        <v>0</v>
      </c>
      <c r="E62" s="14" t="s">
        <v>4</v>
      </c>
      <c r="F62" s="14" t="s">
        <v>4</v>
      </c>
      <c r="G62" s="14" t="s">
        <v>4</v>
      </c>
    </row>
    <row r="63" spans="1:7" ht="45">
      <c r="A63" s="19" t="s">
        <v>56</v>
      </c>
      <c r="B63" s="16">
        <v>13383</v>
      </c>
      <c r="C63" s="16">
        <v>0</v>
      </c>
      <c r="D63" s="13">
        <f t="shared" si="0"/>
        <v>0</v>
      </c>
      <c r="E63" s="14" t="s">
        <v>4</v>
      </c>
      <c r="F63" s="14" t="s">
        <v>4</v>
      </c>
      <c r="G63" s="14" t="s">
        <v>4</v>
      </c>
    </row>
    <row r="64" spans="1:7" ht="30">
      <c r="A64" s="19" t="s">
        <v>57</v>
      </c>
      <c r="B64" s="16">
        <v>11503.9</v>
      </c>
      <c r="C64" s="16">
        <v>783.1</v>
      </c>
      <c r="D64" s="13">
        <f t="shared" si="0"/>
        <v>6.8072566694773089</v>
      </c>
      <c r="E64" s="14">
        <v>5081.1000000000004</v>
      </c>
      <c r="F64" s="14">
        <v>0</v>
      </c>
      <c r="G64" s="14">
        <f t="shared" si="1"/>
        <v>0</v>
      </c>
    </row>
    <row r="65" spans="1:7" ht="30">
      <c r="A65" s="19" t="s">
        <v>58</v>
      </c>
      <c r="B65" s="16">
        <v>20320.599999999999</v>
      </c>
      <c r="C65" s="16">
        <v>2417.6</v>
      </c>
      <c r="D65" s="13">
        <f t="shared" si="0"/>
        <v>11.897286497445942</v>
      </c>
      <c r="E65" s="14">
        <v>10315.4</v>
      </c>
      <c r="F65" s="14">
        <v>0</v>
      </c>
      <c r="G65" s="14">
        <f t="shared" si="1"/>
        <v>0</v>
      </c>
    </row>
    <row r="66" spans="1:7" ht="30">
      <c r="A66" s="19" t="s">
        <v>59</v>
      </c>
      <c r="B66" s="16">
        <v>33437.300000000003</v>
      </c>
      <c r="C66" s="16">
        <v>0</v>
      </c>
      <c r="D66" s="13">
        <f t="shared" si="0"/>
        <v>0</v>
      </c>
      <c r="E66" s="14">
        <v>34394.6</v>
      </c>
      <c r="F66" s="14">
        <v>20372.400000000001</v>
      </c>
      <c r="G66" s="14">
        <f t="shared" si="1"/>
        <v>59.231390974164555</v>
      </c>
    </row>
    <row r="67" spans="1:7" ht="60">
      <c r="A67" s="19" t="s">
        <v>60</v>
      </c>
      <c r="B67" s="16">
        <v>66406.399999999994</v>
      </c>
      <c r="C67" s="16">
        <v>8693.5</v>
      </c>
      <c r="D67" s="13">
        <f t="shared" si="0"/>
        <v>13.091358664225137</v>
      </c>
      <c r="E67" s="14">
        <v>66577.7</v>
      </c>
      <c r="F67" s="14">
        <v>14852.5</v>
      </c>
      <c r="G67" s="14">
        <f t="shared" si="1"/>
        <v>22.308520720902045</v>
      </c>
    </row>
    <row r="68" spans="1:7" s="3" customFormat="1" ht="28.5">
      <c r="A68" s="18" t="s">
        <v>61</v>
      </c>
      <c r="B68" s="8">
        <f>SUM(B69:B69)</f>
        <v>14039</v>
      </c>
      <c r="C68" s="8">
        <f>SUM(C69:C69)</f>
        <v>745</v>
      </c>
      <c r="D68" s="8">
        <f t="shared" si="0"/>
        <v>5.306645772490918</v>
      </c>
      <c r="E68" s="9">
        <f>E69</f>
        <v>11192</v>
      </c>
      <c r="F68" s="9">
        <f>F69</f>
        <v>459.5</v>
      </c>
      <c r="G68" s="9">
        <f t="shared" si="1"/>
        <v>4.1056111508220159</v>
      </c>
    </row>
    <row r="69" spans="1:7" ht="30">
      <c r="A69" s="19" t="s">
        <v>61</v>
      </c>
      <c r="B69" s="16">
        <v>14039</v>
      </c>
      <c r="C69" s="16">
        <v>745</v>
      </c>
      <c r="D69" s="13">
        <f t="shared" si="0"/>
        <v>5.306645772490918</v>
      </c>
      <c r="E69" s="14">
        <v>11192</v>
      </c>
      <c r="F69" s="14">
        <v>459.5</v>
      </c>
      <c r="G69" s="14">
        <f t="shared" si="1"/>
        <v>4.1056111508220159</v>
      </c>
    </row>
    <row r="70" spans="1:7" s="3" customFormat="1" ht="28.5">
      <c r="A70" s="18" t="s">
        <v>62</v>
      </c>
      <c r="B70" s="8">
        <f>SUM(B71:B73)</f>
        <v>163384.9</v>
      </c>
      <c r="C70" s="8">
        <f>SUM(C71:C73)</f>
        <v>24728.6</v>
      </c>
      <c r="D70" s="8">
        <f t="shared" si="0"/>
        <v>15.13518079088092</v>
      </c>
      <c r="E70" s="9">
        <f>SUM(E71:E73)</f>
        <v>262517.8</v>
      </c>
      <c r="F70" s="9">
        <f>SUM(F71:F73)</f>
        <v>53876.9</v>
      </c>
      <c r="G70" s="9">
        <f t="shared" si="1"/>
        <v>20.523141668869695</v>
      </c>
    </row>
    <row r="71" spans="1:7" ht="30">
      <c r="A71" s="19" t="s">
        <v>63</v>
      </c>
      <c r="B71" s="16">
        <v>153483.6</v>
      </c>
      <c r="C71" s="16">
        <v>19741.5</v>
      </c>
      <c r="D71" s="13">
        <f t="shared" si="0"/>
        <v>12.862286263809292</v>
      </c>
      <c r="E71" s="14">
        <v>249122</v>
      </c>
      <c r="F71" s="14">
        <v>47431.5</v>
      </c>
      <c r="G71" s="14">
        <f t="shared" si="1"/>
        <v>19.039466606722812</v>
      </c>
    </row>
    <row r="72" spans="1:7" ht="45">
      <c r="A72" s="19" t="s">
        <v>64</v>
      </c>
      <c r="B72" s="16">
        <v>581.5</v>
      </c>
      <c r="C72" s="16">
        <v>0</v>
      </c>
      <c r="D72" s="13">
        <f t="shared" si="0"/>
        <v>0</v>
      </c>
      <c r="E72" s="14" t="s">
        <v>4</v>
      </c>
      <c r="F72" s="14" t="s">
        <v>4</v>
      </c>
      <c r="G72" s="14" t="s">
        <v>4</v>
      </c>
    </row>
    <row r="73" spans="1:7" ht="45">
      <c r="A73" s="19" t="s">
        <v>65</v>
      </c>
      <c r="B73" s="16">
        <v>9319.7999999999993</v>
      </c>
      <c r="C73" s="16">
        <v>4987.1000000000004</v>
      </c>
      <c r="D73" s="13">
        <f t="shared" si="0"/>
        <v>53.510804952895995</v>
      </c>
      <c r="E73" s="14">
        <v>13395.8</v>
      </c>
      <c r="F73" s="14">
        <v>6445.4</v>
      </c>
      <c r="G73" s="14">
        <f t="shared" ref="G73:G140" si="2">F73/E73*100</f>
        <v>48.115080846235387</v>
      </c>
    </row>
    <row r="74" spans="1:7" s="3" customFormat="1" ht="28.5">
      <c r="A74" s="18" t="s">
        <v>66</v>
      </c>
      <c r="B74" s="8">
        <f>SUM(B75:B75)</f>
        <v>521.70000000000005</v>
      </c>
      <c r="C74" s="8">
        <f>SUM(C75:C75)</f>
        <v>0</v>
      </c>
      <c r="D74" s="8">
        <f t="shared" si="0"/>
        <v>0</v>
      </c>
      <c r="E74" s="9">
        <f>E75</f>
        <v>601.9</v>
      </c>
      <c r="F74" s="9">
        <f>F75</f>
        <v>27.2</v>
      </c>
      <c r="G74" s="9">
        <f t="shared" si="2"/>
        <v>4.5190230935371325</v>
      </c>
    </row>
    <row r="75" spans="1:7" ht="30">
      <c r="A75" s="19" t="s">
        <v>67</v>
      </c>
      <c r="B75" s="16">
        <v>521.70000000000005</v>
      </c>
      <c r="C75" s="16">
        <v>0</v>
      </c>
      <c r="D75" s="13">
        <f t="shared" si="0"/>
        <v>0</v>
      </c>
      <c r="E75" s="14">
        <v>601.9</v>
      </c>
      <c r="F75" s="14">
        <v>27.2</v>
      </c>
      <c r="G75" s="14">
        <f t="shared" si="2"/>
        <v>4.5190230935371325</v>
      </c>
    </row>
    <row r="76" spans="1:7" s="1" customFormat="1" ht="28.5">
      <c r="A76" s="18" t="s">
        <v>68</v>
      </c>
      <c r="B76" s="8">
        <f>SUM(B77:B81)</f>
        <v>989714.1</v>
      </c>
      <c r="C76" s="8">
        <f>SUM(C77:C81)</f>
        <v>177919.90000000002</v>
      </c>
      <c r="D76" s="8">
        <f t="shared" si="0"/>
        <v>17.976898581115499</v>
      </c>
      <c r="E76" s="9">
        <f>SUM(E77:E83)</f>
        <v>2966371.8</v>
      </c>
      <c r="F76" s="9">
        <f>SUM(F77:F83)</f>
        <v>648615.9</v>
      </c>
      <c r="G76" s="9">
        <f t="shared" si="2"/>
        <v>21.865630599643648</v>
      </c>
    </row>
    <row r="77" spans="1:7" ht="30">
      <c r="A77" s="11" t="s">
        <v>69</v>
      </c>
      <c r="B77" s="12">
        <v>13994.4</v>
      </c>
      <c r="C77" s="12">
        <v>621</v>
      </c>
      <c r="D77" s="13">
        <f t="shared" si="0"/>
        <v>4.4374892814268572</v>
      </c>
      <c r="E77" s="23">
        <v>13943.2</v>
      </c>
      <c r="F77" s="23">
        <v>381.7</v>
      </c>
      <c r="G77" s="15">
        <f t="shared" si="2"/>
        <v>2.7375351425784609</v>
      </c>
    </row>
    <row r="78" spans="1:7" ht="45">
      <c r="A78" s="11" t="s">
        <v>70</v>
      </c>
      <c r="B78" s="12">
        <v>14170.2</v>
      </c>
      <c r="C78" s="12">
        <v>0</v>
      </c>
      <c r="D78" s="13">
        <f t="shared" si="0"/>
        <v>0</v>
      </c>
      <c r="E78" s="23">
        <v>11817.2</v>
      </c>
      <c r="F78" s="23">
        <v>0</v>
      </c>
      <c r="G78" s="15">
        <f t="shared" si="2"/>
        <v>0</v>
      </c>
    </row>
    <row r="79" spans="1:7" ht="45">
      <c r="A79" s="11" t="s">
        <v>71</v>
      </c>
      <c r="B79" s="12">
        <v>2148.6</v>
      </c>
      <c r="C79" s="12">
        <v>0</v>
      </c>
      <c r="D79" s="13">
        <f t="shared" si="0"/>
        <v>0</v>
      </c>
      <c r="E79" s="23">
        <v>2164.8000000000002</v>
      </c>
      <c r="F79" s="23">
        <v>0</v>
      </c>
      <c r="G79" s="15">
        <f t="shared" si="2"/>
        <v>0</v>
      </c>
    </row>
    <row r="80" spans="1:7" ht="45">
      <c r="A80" s="11" t="s">
        <v>72</v>
      </c>
      <c r="B80" s="12">
        <v>848543.3</v>
      </c>
      <c r="C80" s="12">
        <v>153376.20000000001</v>
      </c>
      <c r="D80" s="13">
        <f t="shared" si="0"/>
        <v>18.075235524221334</v>
      </c>
      <c r="E80" s="23" t="s">
        <v>4</v>
      </c>
      <c r="F80" s="23" t="s">
        <v>4</v>
      </c>
      <c r="G80" s="15" t="s">
        <v>4</v>
      </c>
    </row>
    <row r="81" spans="1:7" ht="18.75" customHeight="1">
      <c r="A81" s="11" t="s">
        <v>73</v>
      </c>
      <c r="B81" s="12">
        <v>110857.60000000001</v>
      </c>
      <c r="C81" s="12">
        <v>23922.7</v>
      </c>
      <c r="D81" s="13">
        <f t="shared" si="0"/>
        <v>21.579666166325087</v>
      </c>
      <c r="E81" s="23" t="s">
        <v>4</v>
      </c>
      <c r="F81" s="23" t="s">
        <v>4</v>
      </c>
      <c r="G81" s="15" t="s">
        <v>4</v>
      </c>
    </row>
    <row r="82" spans="1:7" ht="33.75" customHeight="1">
      <c r="A82" s="11" t="s">
        <v>162</v>
      </c>
      <c r="B82" s="12" t="s">
        <v>4</v>
      </c>
      <c r="C82" s="12" t="s">
        <v>4</v>
      </c>
      <c r="D82" s="12" t="s">
        <v>4</v>
      </c>
      <c r="E82" s="23">
        <v>1759445.3</v>
      </c>
      <c r="F82" s="23">
        <v>405522</v>
      </c>
      <c r="G82" s="15">
        <f>F82/E82*100</f>
        <v>23.048286866320879</v>
      </c>
    </row>
    <row r="83" spans="1:7" ht="35.25" customHeight="1">
      <c r="A83" s="11" t="s">
        <v>163</v>
      </c>
      <c r="B83" s="12" t="s">
        <v>4</v>
      </c>
      <c r="C83" s="12" t="s">
        <v>4</v>
      </c>
      <c r="D83" s="12" t="s">
        <v>4</v>
      </c>
      <c r="E83" s="23">
        <v>1179001.3</v>
      </c>
      <c r="F83" s="23">
        <v>242712.2</v>
      </c>
      <c r="G83" s="15">
        <f>F83/E83*100</f>
        <v>20.586253806505557</v>
      </c>
    </row>
    <row r="84" spans="1:7" s="1" customFormat="1" ht="42.75">
      <c r="A84" s="18" t="s">
        <v>74</v>
      </c>
      <c r="B84" s="8">
        <f>SUM(B85:B92)</f>
        <v>192896</v>
      </c>
      <c r="C84" s="8">
        <f>SUM(C85:C92)</f>
        <v>2583.8000000000002</v>
      </c>
      <c r="D84" s="8">
        <f t="shared" si="0"/>
        <v>1.3394782680822828</v>
      </c>
      <c r="E84" s="9">
        <f>SUM(E85:E94)</f>
        <v>2564451.7999999998</v>
      </c>
      <c r="F84" s="9">
        <f>SUM(F85:F94)</f>
        <v>1542345</v>
      </c>
      <c r="G84" s="9">
        <f t="shared" si="2"/>
        <v>60.143263367242859</v>
      </c>
    </row>
    <row r="85" spans="1:7" ht="30">
      <c r="A85" s="19" t="s">
        <v>75</v>
      </c>
      <c r="B85" s="16">
        <v>9209</v>
      </c>
      <c r="C85" s="16">
        <v>0</v>
      </c>
      <c r="D85" s="13">
        <f t="shared" ref="D85:D185" si="3">C85/B85*100</f>
        <v>0</v>
      </c>
      <c r="E85" s="14" t="s">
        <v>4</v>
      </c>
      <c r="F85" s="14" t="s">
        <v>4</v>
      </c>
      <c r="G85" s="14" t="s">
        <v>4</v>
      </c>
    </row>
    <row r="86" spans="1:7" ht="45">
      <c r="A86" s="19" t="s">
        <v>76</v>
      </c>
      <c r="B86" s="16">
        <v>65000</v>
      </c>
      <c r="C86" s="16">
        <v>0</v>
      </c>
      <c r="D86" s="13">
        <f t="shared" si="3"/>
        <v>0</v>
      </c>
      <c r="E86" s="14">
        <v>37311.699999999997</v>
      </c>
      <c r="F86" s="14">
        <v>0</v>
      </c>
      <c r="G86" s="14">
        <f t="shared" si="2"/>
        <v>0</v>
      </c>
    </row>
    <row r="87" spans="1:7" ht="30">
      <c r="A87" s="19" t="s">
        <v>77</v>
      </c>
      <c r="B87" s="16">
        <v>32000</v>
      </c>
      <c r="C87" s="16">
        <v>0</v>
      </c>
      <c r="D87" s="13">
        <f t="shared" si="3"/>
        <v>0</v>
      </c>
      <c r="E87" s="14">
        <v>34000</v>
      </c>
      <c r="F87" s="14">
        <v>0</v>
      </c>
      <c r="G87" s="14">
        <f t="shared" si="2"/>
        <v>0</v>
      </c>
    </row>
    <row r="88" spans="1:7" ht="30">
      <c r="A88" s="19" t="s">
        <v>78</v>
      </c>
      <c r="B88" s="16">
        <v>8000</v>
      </c>
      <c r="C88" s="16">
        <v>0</v>
      </c>
      <c r="D88" s="13">
        <f t="shared" si="3"/>
        <v>0</v>
      </c>
      <c r="E88" s="14">
        <v>9000</v>
      </c>
      <c r="F88" s="14">
        <v>0</v>
      </c>
      <c r="G88" s="14">
        <f t="shared" si="2"/>
        <v>0</v>
      </c>
    </row>
    <row r="89" spans="1:7" ht="45">
      <c r="A89" s="19" t="s">
        <v>79</v>
      </c>
      <c r="B89" s="16">
        <v>41600</v>
      </c>
      <c r="C89" s="16">
        <v>0</v>
      </c>
      <c r="D89" s="13">
        <f t="shared" si="3"/>
        <v>0</v>
      </c>
      <c r="E89" s="14">
        <v>11600</v>
      </c>
      <c r="F89" s="14">
        <v>0</v>
      </c>
      <c r="G89" s="14">
        <f t="shared" si="2"/>
        <v>0</v>
      </c>
    </row>
    <row r="90" spans="1:7" ht="45">
      <c r="A90" s="19" t="s">
        <v>80</v>
      </c>
      <c r="B90" s="16">
        <v>25000</v>
      </c>
      <c r="C90" s="16">
        <v>0</v>
      </c>
      <c r="D90" s="13">
        <f t="shared" si="3"/>
        <v>0</v>
      </c>
      <c r="E90" s="14">
        <v>18295.8</v>
      </c>
      <c r="F90" s="14">
        <v>0</v>
      </c>
      <c r="G90" s="14">
        <f t="shared" si="2"/>
        <v>0</v>
      </c>
    </row>
    <row r="91" spans="1:7" ht="30">
      <c r="A91" s="19" t="s">
        <v>81</v>
      </c>
      <c r="B91" s="16">
        <v>1970</v>
      </c>
      <c r="C91" s="16">
        <v>0</v>
      </c>
      <c r="D91" s="13">
        <f t="shared" si="3"/>
        <v>0</v>
      </c>
      <c r="E91" s="14">
        <v>2000</v>
      </c>
      <c r="F91" s="14">
        <v>0</v>
      </c>
      <c r="G91" s="14">
        <f t="shared" si="2"/>
        <v>0</v>
      </c>
    </row>
    <row r="92" spans="1:7" ht="60">
      <c r="A92" s="19" t="s">
        <v>82</v>
      </c>
      <c r="B92" s="16">
        <v>10117</v>
      </c>
      <c r="C92" s="16">
        <v>2583.8000000000002</v>
      </c>
      <c r="D92" s="13">
        <f t="shared" si="3"/>
        <v>25.539191459918946</v>
      </c>
      <c r="E92" s="14">
        <v>10117</v>
      </c>
      <c r="F92" s="14">
        <v>0</v>
      </c>
      <c r="G92" s="14">
        <f t="shared" si="2"/>
        <v>0</v>
      </c>
    </row>
    <row r="93" spans="1:7" ht="30">
      <c r="A93" s="19" t="s">
        <v>164</v>
      </c>
      <c r="B93" s="16" t="s">
        <v>4</v>
      </c>
      <c r="C93" s="16" t="s">
        <v>4</v>
      </c>
      <c r="D93" s="13" t="s">
        <v>4</v>
      </c>
      <c r="E93" s="14">
        <v>2427127.2999999998</v>
      </c>
      <c r="F93" s="14">
        <v>1542345</v>
      </c>
      <c r="G93" s="14">
        <f t="shared" si="2"/>
        <v>63.546110663416798</v>
      </c>
    </row>
    <row r="94" spans="1:7" ht="60">
      <c r="A94" s="19" t="s">
        <v>165</v>
      </c>
      <c r="B94" s="16" t="s">
        <v>4</v>
      </c>
      <c r="C94" s="16" t="s">
        <v>4</v>
      </c>
      <c r="D94" s="13" t="s">
        <v>4</v>
      </c>
      <c r="E94" s="14">
        <v>15000</v>
      </c>
      <c r="F94" s="14">
        <v>0</v>
      </c>
      <c r="G94" s="14">
        <f t="shared" si="2"/>
        <v>0</v>
      </c>
    </row>
    <row r="95" spans="1:7" s="1" customFormat="1" ht="42.75">
      <c r="A95" s="18" t="s">
        <v>83</v>
      </c>
      <c r="B95" s="8">
        <f>SUM(B96:B98)</f>
        <v>3740</v>
      </c>
      <c r="C95" s="8">
        <f>SUM(C96:C98)</f>
        <v>269</v>
      </c>
      <c r="D95" s="8">
        <f t="shared" si="3"/>
        <v>7.192513368983958</v>
      </c>
      <c r="E95" s="9">
        <f>SUM(E96:E98)</f>
        <v>3740</v>
      </c>
      <c r="F95" s="9">
        <f>SUM(F96:F98)</f>
        <v>82.3</v>
      </c>
      <c r="G95" s="9">
        <f t="shared" si="2"/>
        <v>2.2005347593582885</v>
      </c>
    </row>
    <row r="96" spans="1:7" ht="30">
      <c r="A96" s="19" t="s">
        <v>84</v>
      </c>
      <c r="B96" s="16">
        <v>2590</v>
      </c>
      <c r="C96" s="16">
        <v>188.9</v>
      </c>
      <c r="D96" s="13">
        <f t="shared" si="3"/>
        <v>7.2934362934362937</v>
      </c>
      <c r="E96" s="14">
        <v>2590</v>
      </c>
      <c r="F96" s="14">
        <v>0</v>
      </c>
      <c r="G96" s="14">
        <f t="shared" si="2"/>
        <v>0</v>
      </c>
    </row>
    <row r="97" spans="1:7" ht="45">
      <c r="A97" s="19" t="s">
        <v>85</v>
      </c>
      <c r="B97" s="16">
        <v>350</v>
      </c>
      <c r="C97" s="16">
        <v>0</v>
      </c>
      <c r="D97" s="13">
        <f t="shared" si="3"/>
        <v>0</v>
      </c>
      <c r="E97" s="14">
        <v>350</v>
      </c>
      <c r="F97" s="14">
        <v>0</v>
      </c>
      <c r="G97" s="14">
        <f t="shared" si="2"/>
        <v>0</v>
      </c>
    </row>
    <row r="98" spans="1:7" ht="30">
      <c r="A98" s="19" t="s">
        <v>86</v>
      </c>
      <c r="B98" s="16">
        <v>800</v>
      </c>
      <c r="C98" s="16">
        <v>80.099999999999994</v>
      </c>
      <c r="D98" s="13">
        <f t="shared" si="3"/>
        <v>10.012499999999999</v>
      </c>
      <c r="E98" s="14">
        <v>800</v>
      </c>
      <c r="F98" s="14">
        <v>82.3</v>
      </c>
      <c r="G98" s="14">
        <f t="shared" si="2"/>
        <v>10.2875</v>
      </c>
    </row>
    <row r="99" spans="1:7" s="1" customFormat="1" ht="57">
      <c r="A99" s="18" t="s">
        <v>87</v>
      </c>
      <c r="B99" s="8">
        <f>SUM(B100:B102)</f>
        <v>18288.900000000001</v>
      </c>
      <c r="C99" s="8">
        <f>SUM(C100:C102)</f>
        <v>285.89999999999998</v>
      </c>
      <c r="D99" s="8">
        <f t="shared" si="3"/>
        <v>1.563243278710037</v>
      </c>
      <c r="E99" s="9">
        <f>SUM(E100:E102)</f>
        <v>18643</v>
      </c>
      <c r="F99" s="9">
        <f>SUM(F100:F102)</f>
        <v>353.2</v>
      </c>
      <c r="G99" s="9">
        <f t="shared" si="2"/>
        <v>1.8945448693879738</v>
      </c>
    </row>
    <row r="100" spans="1:7" ht="45">
      <c r="A100" s="19" t="s">
        <v>88</v>
      </c>
      <c r="B100" s="16">
        <v>9388.4</v>
      </c>
      <c r="C100" s="16">
        <v>123.3</v>
      </c>
      <c r="D100" s="13">
        <f t="shared" si="3"/>
        <v>1.3133228239103574</v>
      </c>
      <c r="E100" s="14">
        <v>9857</v>
      </c>
      <c r="F100" s="14">
        <v>0</v>
      </c>
      <c r="G100" s="14">
        <f t="shared" si="2"/>
        <v>0</v>
      </c>
    </row>
    <row r="101" spans="1:7" ht="30">
      <c r="A101" s="19" t="s">
        <v>89</v>
      </c>
      <c r="B101" s="16">
        <v>3101.5</v>
      </c>
      <c r="C101" s="16">
        <v>162.6</v>
      </c>
      <c r="D101" s="13">
        <f t="shared" si="3"/>
        <v>5.2426245365145894</v>
      </c>
      <c r="E101" s="14">
        <v>2797</v>
      </c>
      <c r="F101" s="14">
        <v>147</v>
      </c>
      <c r="G101" s="14">
        <f t="shared" si="2"/>
        <v>5.2556310332499105</v>
      </c>
    </row>
    <row r="102" spans="1:7" ht="45">
      <c r="A102" s="19" t="s">
        <v>90</v>
      </c>
      <c r="B102" s="16">
        <v>5799</v>
      </c>
      <c r="C102" s="16">
        <v>0</v>
      </c>
      <c r="D102" s="13">
        <f t="shared" si="3"/>
        <v>0</v>
      </c>
      <c r="E102" s="14">
        <v>5989</v>
      </c>
      <c r="F102" s="14">
        <v>206.2</v>
      </c>
      <c r="G102" s="14">
        <f t="shared" si="2"/>
        <v>3.4429787944565033</v>
      </c>
    </row>
    <row r="103" spans="1:7" s="1" customFormat="1" ht="57">
      <c r="A103" s="18" t="s">
        <v>91</v>
      </c>
      <c r="B103" s="8">
        <f>SUM(B104:B106)</f>
        <v>64684.1</v>
      </c>
      <c r="C103" s="8">
        <f>SUM(C104:C106)</f>
        <v>8979.5999999999985</v>
      </c>
      <c r="D103" s="8">
        <f t="shared" si="3"/>
        <v>13.882236902113501</v>
      </c>
      <c r="E103" s="9">
        <f>SUM(E104:E106)</f>
        <v>52941</v>
      </c>
      <c r="F103" s="9">
        <f>SUM(F104:F106)</f>
        <v>9004</v>
      </c>
      <c r="G103" s="22">
        <f t="shared" si="2"/>
        <v>17.007612247596381</v>
      </c>
    </row>
    <row r="104" spans="1:7" ht="45">
      <c r="A104" s="19" t="s">
        <v>92</v>
      </c>
      <c r="B104" s="16">
        <v>3100</v>
      </c>
      <c r="C104" s="16">
        <v>0</v>
      </c>
      <c r="D104" s="13">
        <f t="shared" si="3"/>
        <v>0</v>
      </c>
      <c r="E104" s="14">
        <v>3100</v>
      </c>
      <c r="F104" s="14">
        <v>0</v>
      </c>
      <c r="G104" s="14">
        <f t="shared" si="2"/>
        <v>0</v>
      </c>
    </row>
    <row r="105" spans="1:7" ht="45">
      <c r="A105" s="19" t="s">
        <v>93</v>
      </c>
      <c r="B105" s="16">
        <v>16904</v>
      </c>
      <c r="C105" s="16">
        <v>2060.1999999999998</v>
      </c>
      <c r="D105" s="13">
        <f t="shared" si="3"/>
        <v>12.187647893989586</v>
      </c>
      <c r="E105" s="14">
        <v>19849.5</v>
      </c>
      <c r="F105" s="14">
        <v>3419.3</v>
      </c>
      <c r="G105" s="14">
        <f t="shared" si="2"/>
        <v>17.226126602685206</v>
      </c>
    </row>
    <row r="106" spans="1:7" ht="30">
      <c r="A106" s="19" t="s">
        <v>94</v>
      </c>
      <c r="B106" s="16">
        <v>44680.1</v>
      </c>
      <c r="C106" s="16">
        <v>6919.4</v>
      </c>
      <c r="D106" s="13">
        <f t="shared" si="3"/>
        <v>15.486536511780413</v>
      </c>
      <c r="E106" s="14">
        <v>29991.5</v>
      </c>
      <c r="F106" s="14">
        <v>5584.7</v>
      </c>
      <c r="G106" s="14">
        <f t="shared" si="2"/>
        <v>18.620942600403449</v>
      </c>
    </row>
    <row r="107" spans="1:7" s="1" customFormat="1" ht="42.75">
      <c r="A107" s="18" t="s">
        <v>95</v>
      </c>
      <c r="B107" s="8">
        <f>SUM(B108:B115)</f>
        <v>3768155.3999999994</v>
      </c>
      <c r="C107" s="8">
        <f>SUM(C108:C115)</f>
        <v>618514.29999999993</v>
      </c>
      <c r="D107" s="8">
        <f t="shared" si="3"/>
        <v>16.414246079129327</v>
      </c>
      <c r="E107" s="9">
        <f>SUM(E108:E115)</f>
        <v>110303.9</v>
      </c>
      <c r="F107" s="9">
        <f>SUM(F108:F115)</f>
        <v>11025.5</v>
      </c>
      <c r="G107" s="22">
        <f t="shared" si="2"/>
        <v>9.9955667931958896</v>
      </c>
    </row>
    <row r="108" spans="1:7" ht="60">
      <c r="A108" s="19" t="s">
        <v>96</v>
      </c>
      <c r="B108" s="16">
        <v>3642127.3</v>
      </c>
      <c r="C108" s="16">
        <v>606893.5</v>
      </c>
      <c r="D108" s="13">
        <f t="shared" si="3"/>
        <v>16.663160016400305</v>
      </c>
      <c r="E108" s="14" t="s">
        <v>4</v>
      </c>
      <c r="F108" s="14" t="s">
        <v>4</v>
      </c>
      <c r="G108" s="14" t="s">
        <v>4</v>
      </c>
    </row>
    <row r="109" spans="1:7" ht="60">
      <c r="A109" s="19" t="s">
        <v>97</v>
      </c>
      <c r="B109" s="16">
        <v>2530</v>
      </c>
      <c r="C109" s="16">
        <v>0</v>
      </c>
      <c r="D109" s="13">
        <f t="shared" si="3"/>
        <v>0</v>
      </c>
      <c r="E109" s="14" t="s">
        <v>4</v>
      </c>
      <c r="F109" s="14" t="s">
        <v>4</v>
      </c>
      <c r="G109" s="14" t="s">
        <v>4</v>
      </c>
    </row>
    <row r="110" spans="1:7" ht="30">
      <c r="A110" s="19" t="s">
        <v>98</v>
      </c>
      <c r="B110" s="16">
        <v>25850</v>
      </c>
      <c r="C110" s="16">
        <v>0</v>
      </c>
      <c r="D110" s="13">
        <f t="shared" si="3"/>
        <v>0</v>
      </c>
      <c r="E110" s="14">
        <v>28750</v>
      </c>
      <c r="F110" s="14">
        <v>0.4</v>
      </c>
      <c r="G110" s="14">
        <f t="shared" si="2"/>
        <v>1.3913043478260871E-3</v>
      </c>
    </row>
    <row r="111" spans="1:7" ht="30">
      <c r="A111" s="19" t="s">
        <v>99</v>
      </c>
      <c r="B111" s="16">
        <v>2100</v>
      </c>
      <c r="C111" s="16">
        <v>0</v>
      </c>
      <c r="D111" s="13">
        <f t="shared" si="3"/>
        <v>0</v>
      </c>
      <c r="E111" s="14" t="s">
        <v>4</v>
      </c>
      <c r="F111" s="14" t="s">
        <v>4</v>
      </c>
      <c r="G111" s="14" t="s">
        <v>4</v>
      </c>
    </row>
    <row r="112" spans="1:7" ht="30">
      <c r="A112" s="19" t="s">
        <v>100</v>
      </c>
      <c r="B112" s="16">
        <v>8450</v>
      </c>
      <c r="C112" s="16">
        <v>0</v>
      </c>
      <c r="D112" s="13">
        <f t="shared" si="3"/>
        <v>0</v>
      </c>
      <c r="E112" s="14" t="s">
        <v>4</v>
      </c>
      <c r="F112" s="14" t="s">
        <v>4</v>
      </c>
      <c r="G112" s="14" t="s">
        <v>4</v>
      </c>
    </row>
    <row r="113" spans="1:7" ht="30">
      <c r="A113" s="19" t="s">
        <v>101</v>
      </c>
      <c r="B113" s="16">
        <v>21932.3</v>
      </c>
      <c r="C113" s="16">
        <v>77</v>
      </c>
      <c r="D113" s="13">
        <f t="shared" si="3"/>
        <v>0.35108037004782905</v>
      </c>
      <c r="E113" s="14">
        <v>12210</v>
      </c>
      <c r="F113" s="14">
        <v>0</v>
      </c>
      <c r="G113" s="14">
        <f t="shared" si="2"/>
        <v>0</v>
      </c>
    </row>
    <row r="114" spans="1:7" ht="30">
      <c r="A114" s="19" t="s">
        <v>102</v>
      </c>
      <c r="B114" s="16">
        <v>5000</v>
      </c>
      <c r="C114" s="16">
        <v>175.6</v>
      </c>
      <c r="D114" s="13">
        <f t="shared" si="3"/>
        <v>3.512</v>
      </c>
      <c r="E114" s="14">
        <v>5000</v>
      </c>
      <c r="F114" s="14">
        <v>0</v>
      </c>
      <c r="G114" s="14">
        <f t="shared" si="2"/>
        <v>0</v>
      </c>
    </row>
    <row r="115" spans="1:7" ht="30">
      <c r="A115" s="19" t="s">
        <v>103</v>
      </c>
      <c r="B115" s="16">
        <v>60165.8</v>
      </c>
      <c r="C115" s="16">
        <v>11368.2</v>
      </c>
      <c r="D115" s="13">
        <f t="shared" si="3"/>
        <v>18.894787404139894</v>
      </c>
      <c r="E115" s="14">
        <v>64343.9</v>
      </c>
      <c r="F115" s="14">
        <v>11025.1</v>
      </c>
      <c r="G115" s="14">
        <f t="shared" si="2"/>
        <v>17.134646796355209</v>
      </c>
    </row>
    <row r="116" spans="1:7" s="3" customFormat="1" ht="42.75">
      <c r="A116" s="18" t="s">
        <v>104</v>
      </c>
      <c r="B116" s="8">
        <f>B117</f>
        <v>161502.39999999999</v>
      </c>
      <c r="C116" s="8">
        <f>C117</f>
        <v>45928.2</v>
      </c>
      <c r="D116" s="8">
        <f>C116/B116*100</f>
        <v>28.438091322481895</v>
      </c>
      <c r="E116" s="9">
        <f>E117</f>
        <v>184989</v>
      </c>
      <c r="F116" s="9">
        <f>F117</f>
        <v>3554</v>
      </c>
      <c r="G116" s="9">
        <f t="shared" si="2"/>
        <v>1.9211953143159863</v>
      </c>
    </row>
    <row r="117" spans="1:7" s="2" customFormat="1" ht="45">
      <c r="A117" s="32" t="s">
        <v>104</v>
      </c>
      <c r="B117" s="31">
        <v>161502.39999999999</v>
      </c>
      <c r="C117" s="31">
        <v>45928.2</v>
      </c>
      <c r="D117" s="31">
        <f t="shared" ref="D117:D133" si="4">C117/B117*100</f>
        <v>28.438091322481895</v>
      </c>
      <c r="E117" s="33">
        <v>184989</v>
      </c>
      <c r="F117" s="33">
        <v>3554</v>
      </c>
      <c r="G117" s="14">
        <f t="shared" si="2"/>
        <v>1.9211953143159863</v>
      </c>
    </row>
    <row r="118" spans="1:7" s="2" customFormat="1" ht="42.75">
      <c r="A118" s="18" t="s">
        <v>105</v>
      </c>
      <c r="B118" s="8">
        <f>SUM(B119:B133)</f>
        <v>2186032.9</v>
      </c>
      <c r="C118" s="8">
        <f>SUM(C119:C133)</f>
        <v>226100.1</v>
      </c>
      <c r="D118" s="8">
        <f t="shared" si="4"/>
        <v>10.342941316208003</v>
      </c>
      <c r="E118" s="9">
        <f>SUM(E119:E133)</f>
        <v>2005611.7</v>
      </c>
      <c r="F118" s="9">
        <f>SUM(F119:F133)</f>
        <v>374331.1</v>
      </c>
      <c r="G118" s="9">
        <f t="shared" si="2"/>
        <v>18.664186093449693</v>
      </c>
    </row>
    <row r="119" spans="1:7" s="2" customFormat="1" ht="45">
      <c r="A119" s="32" t="s">
        <v>106</v>
      </c>
      <c r="B119" s="31">
        <v>80590</v>
      </c>
      <c r="C119" s="31">
        <v>0</v>
      </c>
      <c r="D119" s="31">
        <f t="shared" si="4"/>
        <v>0</v>
      </c>
      <c r="E119" s="38">
        <v>876069.4</v>
      </c>
      <c r="F119" s="38">
        <v>125734.39999999999</v>
      </c>
      <c r="G119" s="14">
        <f t="shared" si="2"/>
        <v>14.352104981637298</v>
      </c>
    </row>
    <row r="120" spans="1:7" s="2" customFormat="1" ht="45">
      <c r="A120" s="32" t="s">
        <v>106</v>
      </c>
      <c r="B120" s="31">
        <v>15592.5</v>
      </c>
      <c r="C120" s="31">
        <v>0</v>
      </c>
      <c r="D120" s="31">
        <f t="shared" si="4"/>
        <v>0</v>
      </c>
      <c r="E120" s="47"/>
      <c r="F120" s="47"/>
      <c r="G120" s="14" t="e">
        <f t="shared" si="2"/>
        <v>#DIV/0!</v>
      </c>
    </row>
    <row r="121" spans="1:7" s="2" customFormat="1" ht="30">
      <c r="A121" s="32" t="s">
        <v>107</v>
      </c>
      <c r="B121" s="31">
        <v>157306</v>
      </c>
      <c r="C121" s="31">
        <v>0</v>
      </c>
      <c r="D121" s="31">
        <f t="shared" si="4"/>
        <v>0</v>
      </c>
      <c r="E121" s="47"/>
      <c r="F121" s="47"/>
      <c r="G121" s="14" t="e">
        <f t="shared" si="2"/>
        <v>#DIV/0!</v>
      </c>
    </row>
    <row r="122" spans="1:7" s="2" customFormat="1" ht="30">
      <c r="A122" s="32" t="s">
        <v>108</v>
      </c>
      <c r="B122" s="31">
        <v>18456.5</v>
      </c>
      <c r="C122" s="31">
        <v>0</v>
      </c>
      <c r="D122" s="31">
        <f t="shared" si="4"/>
        <v>0</v>
      </c>
      <c r="E122" s="47"/>
      <c r="F122" s="47"/>
      <c r="G122" s="14" t="e">
        <f t="shared" si="2"/>
        <v>#DIV/0!</v>
      </c>
    </row>
    <row r="123" spans="1:7" s="2" customFormat="1" ht="30">
      <c r="A123" s="32" t="s">
        <v>108</v>
      </c>
      <c r="B123" s="31">
        <v>38423</v>
      </c>
      <c r="C123" s="31">
        <v>0</v>
      </c>
      <c r="D123" s="31">
        <f t="shared" si="4"/>
        <v>0</v>
      </c>
      <c r="E123" s="47"/>
      <c r="F123" s="47"/>
      <c r="G123" s="14" t="e">
        <f t="shared" si="2"/>
        <v>#DIV/0!</v>
      </c>
    </row>
    <row r="124" spans="1:7" s="2" customFormat="1" ht="30">
      <c r="A124" s="32" t="s">
        <v>108</v>
      </c>
      <c r="B124" s="31">
        <v>4315</v>
      </c>
      <c r="C124" s="31">
        <v>0</v>
      </c>
      <c r="D124" s="31">
        <f t="shared" si="4"/>
        <v>0</v>
      </c>
      <c r="E124" s="47"/>
      <c r="F124" s="47"/>
      <c r="G124" s="14" t="e">
        <f t="shared" si="2"/>
        <v>#DIV/0!</v>
      </c>
    </row>
    <row r="125" spans="1:7" s="2" customFormat="1" ht="45">
      <c r="A125" s="32" t="s">
        <v>109</v>
      </c>
      <c r="B125" s="31">
        <v>688640</v>
      </c>
      <c r="C125" s="31">
        <v>0</v>
      </c>
      <c r="D125" s="31">
        <f t="shared" si="4"/>
        <v>0</v>
      </c>
      <c r="E125" s="47"/>
      <c r="F125" s="47"/>
      <c r="G125" s="14" t="e">
        <f t="shared" si="2"/>
        <v>#DIV/0!</v>
      </c>
    </row>
    <row r="126" spans="1:7" s="2" customFormat="1" ht="45">
      <c r="A126" s="32" t="s">
        <v>109</v>
      </c>
      <c r="B126" s="31">
        <v>68864</v>
      </c>
      <c r="C126" s="31">
        <v>0</v>
      </c>
      <c r="D126" s="31">
        <f t="shared" si="4"/>
        <v>0</v>
      </c>
      <c r="E126" s="47"/>
      <c r="F126" s="47"/>
      <c r="G126" s="14" t="e">
        <f t="shared" si="2"/>
        <v>#DIV/0!</v>
      </c>
    </row>
    <row r="127" spans="1:7" s="2" customFormat="1" ht="45">
      <c r="A127" s="32" t="s">
        <v>110</v>
      </c>
      <c r="B127" s="31">
        <v>15041</v>
      </c>
      <c r="C127" s="31">
        <v>0</v>
      </c>
      <c r="D127" s="31">
        <f t="shared" si="4"/>
        <v>0</v>
      </c>
      <c r="E127" s="47"/>
      <c r="F127" s="47"/>
      <c r="G127" s="14" t="e">
        <f t="shared" si="2"/>
        <v>#DIV/0!</v>
      </c>
    </row>
    <row r="128" spans="1:7" s="2" customFormat="1" ht="45">
      <c r="A128" s="32" t="s">
        <v>110</v>
      </c>
      <c r="B128" s="31">
        <v>1672</v>
      </c>
      <c r="C128" s="31">
        <v>0</v>
      </c>
      <c r="D128" s="31">
        <f t="shared" si="4"/>
        <v>0</v>
      </c>
      <c r="E128" s="48"/>
      <c r="F128" s="48"/>
      <c r="G128" s="14" t="e">
        <f t="shared" si="2"/>
        <v>#DIV/0!</v>
      </c>
    </row>
    <row r="129" spans="1:7" s="2" customFormat="1" ht="45">
      <c r="A129" s="32" t="s">
        <v>111</v>
      </c>
      <c r="B129" s="31">
        <v>752877.4</v>
      </c>
      <c r="C129" s="31">
        <v>159486.5</v>
      </c>
      <c r="D129" s="31">
        <f t="shared" si="4"/>
        <v>21.183595097953532</v>
      </c>
      <c r="E129" s="33">
        <v>746033</v>
      </c>
      <c r="F129" s="33">
        <v>153056.20000000001</v>
      </c>
      <c r="G129" s="14">
        <f t="shared" si="2"/>
        <v>20.516009345431101</v>
      </c>
    </row>
    <row r="130" spans="1:7" s="2" customFormat="1" ht="30">
      <c r="A130" s="32" t="s">
        <v>112</v>
      </c>
      <c r="B130" s="31">
        <v>4845</v>
      </c>
      <c r="C130" s="31">
        <v>0</v>
      </c>
      <c r="D130" s="31">
        <f t="shared" si="4"/>
        <v>0</v>
      </c>
      <c r="E130" s="33">
        <v>6220</v>
      </c>
      <c r="F130" s="33">
        <v>0</v>
      </c>
      <c r="G130" s="14">
        <f t="shared" si="2"/>
        <v>0</v>
      </c>
    </row>
    <row r="131" spans="1:7" s="2" customFormat="1" ht="60">
      <c r="A131" s="32" t="s">
        <v>113</v>
      </c>
      <c r="B131" s="31">
        <v>13900</v>
      </c>
      <c r="C131" s="31">
        <v>162</v>
      </c>
      <c r="D131" s="31">
        <f t="shared" si="4"/>
        <v>1.1654676258992807</v>
      </c>
      <c r="E131" s="33">
        <v>14150</v>
      </c>
      <c r="F131" s="33">
        <v>0</v>
      </c>
      <c r="G131" s="14">
        <f t="shared" si="2"/>
        <v>0</v>
      </c>
    </row>
    <row r="132" spans="1:7" s="2" customFormat="1" ht="60">
      <c r="A132" s="32" t="s">
        <v>114</v>
      </c>
      <c r="B132" s="31">
        <v>270075.59999999998</v>
      </c>
      <c r="C132" s="31">
        <v>55882</v>
      </c>
      <c r="D132" s="31">
        <f t="shared" si="4"/>
        <v>20.69124348886016</v>
      </c>
      <c r="E132" s="33">
        <v>301543.09999999998</v>
      </c>
      <c r="F132" s="33">
        <v>82850.399999999994</v>
      </c>
      <c r="G132" s="14">
        <f t="shared" si="2"/>
        <v>27.475475313479237</v>
      </c>
    </row>
    <row r="133" spans="1:7" s="2" customFormat="1" ht="45">
      <c r="A133" s="32" t="s">
        <v>115</v>
      </c>
      <c r="B133" s="31">
        <v>55434.9</v>
      </c>
      <c r="C133" s="31">
        <v>10569.6</v>
      </c>
      <c r="D133" s="31">
        <f t="shared" si="4"/>
        <v>19.066689035246746</v>
      </c>
      <c r="E133" s="33">
        <v>61596.2</v>
      </c>
      <c r="F133" s="33">
        <v>12690.1</v>
      </c>
      <c r="G133" s="14">
        <f t="shared" si="2"/>
        <v>20.602082596004301</v>
      </c>
    </row>
    <row r="134" spans="1:7" s="3" customFormat="1" ht="28.5">
      <c r="A134" s="18" t="s">
        <v>116</v>
      </c>
      <c r="B134" s="8">
        <f>B135+B136</f>
        <v>334085.40000000002</v>
      </c>
      <c r="C134" s="8">
        <f>C135+C136</f>
        <v>56507.5</v>
      </c>
      <c r="D134" s="8">
        <f t="shared" ref="D134:D139" si="5">C134/B134*100</f>
        <v>16.914088433675939</v>
      </c>
      <c r="E134" s="9">
        <f>SUM(E135:E136)</f>
        <v>309028.8</v>
      </c>
      <c r="F134" s="9">
        <f>SUM(F135:F136)</f>
        <v>60486.700000000004</v>
      </c>
      <c r="G134" s="9">
        <f t="shared" si="2"/>
        <v>19.573159524290297</v>
      </c>
    </row>
    <row r="135" spans="1:7" s="4" customFormat="1" ht="28.5">
      <c r="A135" s="34" t="s">
        <v>116</v>
      </c>
      <c r="B135" s="31">
        <v>201093</v>
      </c>
      <c r="C135" s="31">
        <v>33100</v>
      </c>
      <c r="D135" s="35">
        <f t="shared" si="5"/>
        <v>16.460045849432849</v>
      </c>
      <c r="E135" s="36">
        <v>161553.4</v>
      </c>
      <c r="F135" s="36">
        <v>34166.300000000003</v>
      </c>
      <c r="G135" s="29">
        <f t="shared" si="2"/>
        <v>21.148610923694584</v>
      </c>
    </row>
    <row r="136" spans="1:7" s="4" customFormat="1" ht="28.5">
      <c r="A136" s="34" t="s">
        <v>103</v>
      </c>
      <c r="B136" s="31">
        <v>132992.4</v>
      </c>
      <c r="C136" s="31">
        <v>23407.5</v>
      </c>
      <c r="D136" s="35">
        <f t="shared" si="5"/>
        <v>17.600629810425257</v>
      </c>
      <c r="E136" s="36">
        <v>147475.4</v>
      </c>
      <c r="F136" s="36">
        <v>26320.400000000001</v>
      </c>
      <c r="G136" s="29">
        <f t="shared" si="2"/>
        <v>17.847315552288723</v>
      </c>
    </row>
    <row r="137" spans="1:7" s="4" customFormat="1" ht="42.75">
      <c r="A137" s="18" t="s">
        <v>117</v>
      </c>
      <c r="B137" s="8">
        <f>B138</f>
        <v>69630</v>
      </c>
      <c r="C137" s="8">
        <f>C138</f>
        <v>122.9</v>
      </c>
      <c r="D137" s="8">
        <f t="shared" si="5"/>
        <v>0.1765043802958495</v>
      </c>
      <c r="E137" s="9">
        <f>E138</f>
        <v>7995</v>
      </c>
      <c r="F137" s="9">
        <f>F138</f>
        <v>0</v>
      </c>
      <c r="G137" s="9">
        <f t="shared" si="2"/>
        <v>0</v>
      </c>
    </row>
    <row r="138" spans="1:7" s="4" customFormat="1" ht="45">
      <c r="A138" s="32" t="s">
        <v>117</v>
      </c>
      <c r="B138" s="31">
        <v>69630</v>
      </c>
      <c r="C138" s="31">
        <v>122.9</v>
      </c>
      <c r="D138" s="31">
        <f t="shared" si="5"/>
        <v>0.1765043802958495</v>
      </c>
      <c r="E138" s="33">
        <v>7995</v>
      </c>
      <c r="F138" s="33">
        <v>0</v>
      </c>
      <c r="G138" s="14">
        <f t="shared" si="2"/>
        <v>0</v>
      </c>
    </row>
    <row r="139" spans="1:7" s="4" customFormat="1" ht="28.5">
      <c r="A139" s="18" t="s">
        <v>118</v>
      </c>
      <c r="B139" s="8">
        <f>SUM(B140:B147)</f>
        <v>291018.90000000002</v>
      </c>
      <c r="C139" s="8">
        <f>SUM(C140:C147)</f>
        <v>35595.300000000003</v>
      </c>
      <c r="D139" s="8">
        <f t="shared" si="5"/>
        <v>12.231267453763312</v>
      </c>
      <c r="E139" s="9">
        <f>SUM(E140:E153)</f>
        <v>328304.59999999992</v>
      </c>
      <c r="F139" s="9">
        <f>SUM(F140:F153)</f>
        <v>62227.199999999997</v>
      </c>
      <c r="G139" s="9">
        <f t="shared" si="2"/>
        <v>18.954105425266661</v>
      </c>
    </row>
    <row r="140" spans="1:7" s="4" customFormat="1" ht="30">
      <c r="A140" s="32" t="s">
        <v>119</v>
      </c>
      <c r="B140" s="31">
        <v>46583.1</v>
      </c>
      <c r="C140" s="31">
        <v>323.39999999999998</v>
      </c>
      <c r="D140" s="31">
        <f t="shared" ref="D140:D147" si="6">C140/B140*100</f>
        <v>0.69424319120024214</v>
      </c>
      <c r="E140" s="33">
        <v>50887.6</v>
      </c>
      <c r="F140" s="33">
        <v>14153.7</v>
      </c>
      <c r="G140" s="14">
        <f t="shared" si="2"/>
        <v>27.813652048829184</v>
      </c>
    </row>
    <row r="141" spans="1:7" s="4" customFormat="1" ht="30">
      <c r="A141" s="32" t="s">
        <v>120</v>
      </c>
      <c r="B141" s="31">
        <v>94748.6</v>
      </c>
      <c r="C141" s="31">
        <v>14800</v>
      </c>
      <c r="D141" s="31">
        <f t="shared" si="6"/>
        <v>15.620283571472296</v>
      </c>
      <c r="E141" s="33">
        <v>27570.3</v>
      </c>
      <c r="F141" s="33">
        <v>5204.8</v>
      </c>
      <c r="G141" s="14">
        <f t="shared" ref="G141:G185" si="7">F141/E141*100</f>
        <v>18.878285691486855</v>
      </c>
    </row>
    <row r="142" spans="1:7" s="4" customFormat="1" ht="30">
      <c r="A142" s="32" t="s">
        <v>121</v>
      </c>
      <c r="B142" s="31">
        <v>11365.3</v>
      </c>
      <c r="C142" s="31">
        <v>177.6</v>
      </c>
      <c r="D142" s="31">
        <f t="shared" si="6"/>
        <v>1.5626512278602414</v>
      </c>
      <c r="E142" s="33">
        <v>11043.3</v>
      </c>
      <c r="F142" s="33">
        <v>5.7</v>
      </c>
      <c r="G142" s="14">
        <f t="shared" si="7"/>
        <v>5.1615006383961326E-2</v>
      </c>
    </row>
    <row r="143" spans="1:7" s="4" customFormat="1" ht="30">
      <c r="A143" s="32" t="s">
        <v>122</v>
      </c>
      <c r="B143" s="31">
        <v>13137.1</v>
      </c>
      <c r="C143" s="31">
        <v>0</v>
      </c>
      <c r="D143" s="31">
        <f t="shared" si="6"/>
        <v>0</v>
      </c>
      <c r="E143" s="33">
        <v>13846.5</v>
      </c>
      <c r="F143" s="33">
        <v>0</v>
      </c>
      <c r="G143" s="14">
        <f t="shared" si="7"/>
        <v>0</v>
      </c>
    </row>
    <row r="144" spans="1:7" s="4" customFormat="1" ht="45">
      <c r="A144" s="32" t="s">
        <v>123</v>
      </c>
      <c r="B144" s="31">
        <v>71286.399999999994</v>
      </c>
      <c r="C144" s="31">
        <v>11929.7</v>
      </c>
      <c r="D144" s="31">
        <f t="shared" si="6"/>
        <v>16.734889123311042</v>
      </c>
      <c r="E144" s="33">
        <v>48316.1</v>
      </c>
      <c r="F144" s="33">
        <v>12079.4</v>
      </c>
      <c r="G144" s="14">
        <f t="shared" si="7"/>
        <v>25.000776138802593</v>
      </c>
    </row>
    <row r="145" spans="1:7" s="4" customFormat="1" ht="30">
      <c r="A145" s="32" t="s">
        <v>124</v>
      </c>
      <c r="B145" s="31">
        <v>12000</v>
      </c>
      <c r="C145" s="31">
        <v>0</v>
      </c>
      <c r="D145" s="31">
        <f t="shared" si="6"/>
        <v>0</v>
      </c>
      <c r="E145" s="33">
        <v>5100</v>
      </c>
      <c r="F145" s="33">
        <v>0</v>
      </c>
      <c r="G145" s="14">
        <f t="shared" si="7"/>
        <v>0</v>
      </c>
    </row>
    <row r="146" spans="1:7" s="4" customFormat="1" ht="30">
      <c r="A146" s="32" t="s">
        <v>125</v>
      </c>
      <c r="B146" s="31">
        <v>17000</v>
      </c>
      <c r="C146" s="31">
        <v>0</v>
      </c>
      <c r="D146" s="31">
        <f t="shared" si="6"/>
        <v>0</v>
      </c>
      <c r="E146" s="33">
        <v>17500</v>
      </c>
      <c r="F146" s="33">
        <v>0</v>
      </c>
      <c r="G146" s="14">
        <f t="shared" si="7"/>
        <v>0</v>
      </c>
    </row>
    <row r="147" spans="1:7" s="4" customFormat="1" ht="75">
      <c r="A147" s="32" t="s">
        <v>126</v>
      </c>
      <c r="B147" s="31">
        <v>24898.400000000001</v>
      </c>
      <c r="C147" s="31">
        <v>8364.6</v>
      </c>
      <c r="D147" s="31">
        <f t="shared" si="6"/>
        <v>33.594929794685605</v>
      </c>
      <c r="E147" s="33" t="s">
        <v>4</v>
      </c>
      <c r="F147" s="33" t="s">
        <v>4</v>
      </c>
      <c r="G147" s="14" t="s">
        <v>4</v>
      </c>
    </row>
    <row r="148" spans="1:7" s="4" customFormat="1">
      <c r="A148" s="32" t="s">
        <v>166</v>
      </c>
      <c r="B148" s="31" t="s">
        <v>4</v>
      </c>
      <c r="C148" s="31" t="s">
        <v>4</v>
      </c>
      <c r="D148" s="31" t="s">
        <v>4</v>
      </c>
      <c r="E148" s="33">
        <v>77045.399999999994</v>
      </c>
      <c r="F148" s="33">
        <v>19287.400000000001</v>
      </c>
      <c r="G148" s="14">
        <f>F148/E148*100</f>
        <v>25.033811233376689</v>
      </c>
    </row>
    <row r="149" spans="1:7" s="4" customFormat="1" ht="45">
      <c r="A149" s="32" t="s">
        <v>167</v>
      </c>
      <c r="B149" s="31" t="s">
        <v>4</v>
      </c>
      <c r="C149" s="31" t="s">
        <v>4</v>
      </c>
      <c r="D149" s="31" t="s">
        <v>4</v>
      </c>
      <c r="E149" s="33">
        <v>58328.2</v>
      </c>
      <c r="F149" s="33">
        <v>11033.8</v>
      </c>
      <c r="G149" s="14">
        <f t="shared" ref="G149:G153" si="8">F149/E149*100</f>
        <v>18.916750388319887</v>
      </c>
    </row>
    <row r="150" spans="1:7" s="4" customFormat="1" ht="30">
      <c r="A150" s="32" t="s">
        <v>168</v>
      </c>
      <c r="B150" s="31" t="s">
        <v>4</v>
      </c>
      <c r="C150" s="31" t="s">
        <v>4</v>
      </c>
      <c r="D150" s="31" t="s">
        <v>4</v>
      </c>
      <c r="E150" s="33">
        <v>6798.1</v>
      </c>
      <c r="F150" s="33">
        <v>0</v>
      </c>
      <c r="G150" s="14">
        <f t="shared" si="8"/>
        <v>0</v>
      </c>
    </row>
    <row r="151" spans="1:7" s="4" customFormat="1" ht="30">
      <c r="A151" s="32" t="s">
        <v>100</v>
      </c>
      <c r="B151" s="31" t="s">
        <v>4</v>
      </c>
      <c r="C151" s="31" t="s">
        <v>4</v>
      </c>
      <c r="D151" s="31" t="s">
        <v>4</v>
      </c>
      <c r="E151" s="33">
        <v>5450</v>
      </c>
      <c r="F151" s="33">
        <v>69.7</v>
      </c>
      <c r="G151" s="14">
        <f t="shared" si="8"/>
        <v>1.2788990825688074</v>
      </c>
    </row>
    <row r="152" spans="1:7" s="4" customFormat="1">
      <c r="A152" s="32" t="s">
        <v>169</v>
      </c>
      <c r="B152" s="31" t="s">
        <v>4</v>
      </c>
      <c r="C152" s="31" t="s">
        <v>4</v>
      </c>
      <c r="D152" s="31" t="s">
        <v>4</v>
      </c>
      <c r="E152" s="33">
        <v>1100</v>
      </c>
      <c r="F152" s="33">
        <v>0</v>
      </c>
      <c r="G152" s="14">
        <f t="shared" si="8"/>
        <v>0</v>
      </c>
    </row>
    <row r="153" spans="1:7" s="4" customFormat="1" ht="30">
      <c r="A153" s="32" t="s">
        <v>170</v>
      </c>
      <c r="B153" s="31" t="s">
        <v>4</v>
      </c>
      <c r="C153" s="31" t="s">
        <v>4</v>
      </c>
      <c r="D153" s="31" t="s">
        <v>4</v>
      </c>
      <c r="E153" s="33">
        <v>5319.1</v>
      </c>
      <c r="F153" s="33">
        <v>392.7</v>
      </c>
      <c r="G153" s="14">
        <f t="shared" si="8"/>
        <v>7.3828279220168822</v>
      </c>
    </row>
    <row r="154" spans="1:7" s="4" customFormat="1" ht="57">
      <c r="A154" s="18" t="s">
        <v>127</v>
      </c>
      <c r="B154" s="8">
        <f>SUM(B155:B157)</f>
        <v>120470</v>
      </c>
      <c r="C154" s="8">
        <f>SUM(C155:C157)</f>
        <v>29714.400000000001</v>
      </c>
      <c r="D154" s="8">
        <f>C154/B154*100</f>
        <v>24.665393873993526</v>
      </c>
      <c r="E154" s="9">
        <f>SUM(E155:E157)</f>
        <v>100000</v>
      </c>
      <c r="F154" s="9">
        <f>SUM(F155:F157)</f>
        <v>0</v>
      </c>
      <c r="G154" s="9">
        <f t="shared" si="7"/>
        <v>0</v>
      </c>
    </row>
    <row r="155" spans="1:7" s="4" customFormat="1" ht="60">
      <c r="A155" s="32" t="s">
        <v>128</v>
      </c>
      <c r="B155" s="31">
        <v>0</v>
      </c>
      <c r="C155" s="31">
        <v>2959</v>
      </c>
      <c r="D155" s="31">
        <v>0</v>
      </c>
      <c r="E155" s="33">
        <v>15000</v>
      </c>
      <c r="F155" s="33">
        <v>0</v>
      </c>
      <c r="G155" s="14">
        <f t="shared" si="7"/>
        <v>0</v>
      </c>
    </row>
    <row r="156" spans="1:7" s="4" customFormat="1" ht="30">
      <c r="A156" s="32" t="s">
        <v>129</v>
      </c>
      <c r="B156" s="31">
        <v>120470</v>
      </c>
      <c r="C156" s="31">
        <v>0</v>
      </c>
      <c r="D156" s="31">
        <v>0</v>
      </c>
      <c r="E156" s="33">
        <v>60000</v>
      </c>
      <c r="F156" s="33">
        <v>0</v>
      </c>
      <c r="G156" s="14">
        <f t="shared" si="7"/>
        <v>0</v>
      </c>
    </row>
    <row r="157" spans="1:7" s="4" customFormat="1">
      <c r="A157" s="32" t="s">
        <v>130</v>
      </c>
      <c r="B157" s="31">
        <v>0</v>
      </c>
      <c r="C157" s="31">
        <v>26755.4</v>
      </c>
      <c r="D157" s="31">
        <v>0</v>
      </c>
      <c r="E157" s="33">
        <v>25000</v>
      </c>
      <c r="F157" s="33">
        <v>0</v>
      </c>
      <c r="G157" s="14">
        <f t="shared" si="7"/>
        <v>0</v>
      </c>
    </row>
    <row r="158" spans="1:7" s="4" customFormat="1" ht="57">
      <c r="A158" s="18" t="s">
        <v>146</v>
      </c>
      <c r="B158" s="8">
        <f>SUM(B159:B160)</f>
        <v>2572.6999999999998</v>
      </c>
      <c r="C158" s="8">
        <f>SUM(C159:C160)</f>
        <v>214</v>
      </c>
      <c r="D158" s="8">
        <f>C158/B158*100</f>
        <v>8.3181093792513714</v>
      </c>
      <c r="E158" s="9">
        <f>E159+E160</f>
        <v>2676.3</v>
      </c>
      <c r="F158" s="9">
        <f>F159+F160</f>
        <v>0</v>
      </c>
      <c r="G158" s="9">
        <f t="shared" si="7"/>
        <v>0</v>
      </c>
    </row>
    <row r="159" spans="1:7" s="4" customFormat="1" ht="30">
      <c r="A159" s="32" t="s">
        <v>147</v>
      </c>
      <c r="B159" s="31">
        <v>2072.6999999999998</v>
      </c>
      <c r="C159" s="31">
        <v>214</v>
      </c>
      <c r="D159" s="31">
        <f>C159/B159*100</f>
        <v>10.324697254788441</v>
      </c>
      <c r="E159" s="33">
        <v>2176.3000000000002</v>
      </c>
      <c r="F159" s="33">
        <v>0</v>
      </c>
      <c r="G159" s="14">
        <f t="shared" si="7"/>
        <v>0</v>
      </c>
    </row>
    <row r="160" spans="1:7" s="4" customFormat="1" ht="30">
      <c r="A160" s="32" t="s">
        <v>148</v>
      </c>
      <c r="B160" s="31">
        <v>500</v>
      </c>
      <c r="C160" s="31">
        <v>0</v>
      </c>
      <c r="D160" s="31">
        <v>0</v>
      </c>
      <c r="E160" s="33">
        <v>500</v>
      </c>
      <c r="F160" s="33">
        <v>0</v>
      </c>
      <c r="G160" s="14">
        <f t="shared" si="7"/>
        <v>0</v>
      </c>
    </row>
    <row r="161" spans="1:7" s="4" customFormat="1" ht="57">
      <c r="A161" s="7" t="s">
        <v>131</v>
      </c>
      <c r="B161" s="30">
        <f>SUM(B162:B165)</f>
        <v>51199.9</v>
      </c>
      <c r="C161" s="30">
        <f>SUM(C162:C165)</f>
        <v>1335.1</v>
      </c>
      <c r="D161" s="8">
        <f>C161/B161*100</f>
        <v>2.6076222805122664</v>
      </c>
      <c r="E161" s="37">
        <f>E162</f>
        <v>57336</v>
      </c>
      <c r="F161" s="28">
        <f>F162</f>
        <v>723</v>
      </c>
      <c r="G161" s="10">
        <f t="shared" si="7"/>
        <v>1.2609878610297196</v>
      </c>
    </row>
    <row r="162" spans="1:7" s="4" customFormat="1" ht="45">
      <c r="A162" s="32" t="s">
        <v>132</v>
      </c>
      <c r="B162" s="31">
        <v>8878</v>
      </c>
      <c r="C162" s="31">
        <v>1200</v>
      </c>
      <c r="D162" s="31">
        <f>C162/B162*100</f>
        <v>13.516557783284524</v>
      </c>
      <c r="E162" s="38">
        <v>57336</v>
      </c>
      <c r="F162" s="38">
        <v>723</v>
      </c>
      <c r="G162" s="41">
        <f>F162/E162*100</f>
        <v>1.2609878610297196</v>
      </c>
    </row>
    <row r="163" spans="1:7" s="4" customFormat="1" ht="30">
      <c r="A163" s="32" t="s">
        <v>133</v>
      </c>
      <c r="B163" s="31">
        <v>25000</v>
      </c>
      <c r="C163" s="31">
        <v>0</v>
      </c>
      <c r="D163" s="31">
        <f t="shared" ref="D163:D165" si="9">C163/B163*100</f>
        <v>0</v>
      </c>
      <c r="E163" s="39"/>
      <c r="F163" s="39"/>
      <c r="G163" s="39"/>
    </row>
    <row r="164" spans="1:7" s="4" customFormat="1" ht="30">
      <c r="A164" s="32" t="s">
        <v>134</v>
      </c>
      <c r="B164" s="31">
        <v>7700</v>
      </c>
      <c r="C164" s="31">
        <v>135.1</v>
      </c>
      <c r="D164" s="31">
        <f t="shared" si="9"/>
        <v>1.7545454545454544</v>
      </c>
      <c r="E164" s="39"/>
      <c r="F164" s="39"/>
      <c r="G164" s="39"/>
    </row>
    <row r="165" spans="1:7" s="4" customFormat="1" ht="30">
      <c r="A165" s="32" t="s">
        <v>135</v>
      </c>
      <c r="B165" s="31">
        <v>9621.9</v>
      </c>
      <c r="C165" s="31">
        <v>0</v>
      </c>
      <c r="D165" s="31">
        <f t="shared" si="9"/>
        <v>0</v>
      </c>
      <c r="E165" s="40"/>
      <c r="F165" s="40"/>
      <c r="G165" s="40"/>
    </row>
    <row r="166" spans="1:7" s="4" customFormat="1" ht="57">
      <c r="A166" s="18" t="s">
        <v>136</v>
      </c>
      <c r="B166" s="8">
        <f>SUM(B167:B169)</f>
        <v>175258</v>
      </c>
      <c r="C166" s="8">
        <f>SUM(C167:C169)</f>
        <v>41208.800000000003</v>
      </c>
      <c r="D166" s="8">
        <f>C166/B166*100</f>
        <v>23.513220509192166</v>
      </c>
      <c r="E166" s="9">
        <f>SUM(E167:E169)</f>
        <v>179555.5</v>
      </c>
      <c r="F166" s="9">
        <f>SUM(F167:F169)</f>
        <v>26324.9</v>
      </c>
      <c r="G166" s="9">
        <f t="shared" si="7"/>
        <v>14.661149338226901</v>
      </c>
    </row>
    <row r="167" spans="1:7" s="4" customFormat="1" ht="30">
      <c r="A167" s="32" t="s">
        <v>137</v>
      </c>
      <c r="B167" s="31">
        <v>51144.2</v>
      </c>
      <c r="C167" s="31">
        <v>3495.3</v>
      </c>
      <c r="D167" s="31">
        <f>C167/B167*100</f>
        <v>6.8342060292271665</v>
      </c>
      <c r="E167" s="33">
        <v>56328</v>
      </c>
      <c r="F167" s="33">
        <v>10216.9</v>
      </c>
      <c r="G167" s="14">
        <f t="shared" si="7"/>
        <v>18.138226104246556</v>
      </c>
    </row>
    <row r="168" spans="1:7" s="4" customFormat="1" ht="45">
      <c r="A168" s="32" t="s">
        <v>138</v>
      </c>
      <c r="B168" s="31">
        <v>50000</v>
      </c>
      <c r="C168" s="31">
        <v>22611</v>
      </c>
      <c r="D168" s="31">
        <f t="shared" ref="D168:D169" si="10">C168/B168*100</f>
        <v>45.222000000000001</v>
      </c>
      <c r="E168" s="33">
        <v>35000</v>
      </c>
      <c r="F168" s="33">
        <v>0</v>
      </c>
      <c r="G168" s="14">
        <f t="shared" si="7"/>
        <v>0</v>
      </c>
    </row>
    <row r="169" spans="1:7" s="4" customFormat="1" ht="30">
      <c r="A169" s="32" t="s">
        <v>103</v>
      </c>
      <c r="B169" s="31">
        <v>74113.8</v>
      </c>
      <c r="C169" s="31">
        <v>15102.5</v>
      </c>
      <c r="D169" s="31">
        <f t="shared" si="10"/>
        <v>20.37744657540161</v>
      </c>
      <c r="E169" s="33">
        <v>88227.5</v>
      </c>
      <c r="F169" s="33">
        <v>16108</v>
      </c>
      <c r="G169" s="14">
        <f t="shared" si="7"/>
        <v>18.257346065569124</v>
      </c>
    </row>
    <row r="170" spans="1:7" s="4" customFormat="1" ht="114">
      <c r="A170" s="18" t="s">
        <v>139</v>
      </c>
      <c r="B170" s="8">
        <f>B171</f>
        <v>276433</v>
      </c>
      <c r="C170" s="8">
        <f>C171</f>
        <v>21162.2</v>
      </c>
      <c r="D170" s="8">
        <f t="shared" ref="D170:D177" si="11">C170/B170*100</f>
        <v>7.6554535818806002</v>
      </c>
      <c r="E170" s="9">
        <f>E171</f>
        <v>165649.79999999999</v>
      </c>
      <c r="F170" s="9">
        <f>F171</f>
        <v>0</v>
      </c>
      <c r="G170" s="9">
        <f t="shared" si="7"/>
        <v>0</v>
      </c>
    </row>
    <row r="171" spans="1:7" s="4" customFormat="1" ht="105">
      <c r="A171" s="32" t="s">
        <v>139</v>
      </c>
      <c r="B171" s="31">
        <v>276433</v>
      </c>
      <c r="C171" s="31">
        <v>21162.2</v>
      </c>
      <c r="D171" s="31">
        <f t="shared" si="11"/>
        <v>7.6554535818806002</v>
      </c>
      <c r="E171" s="33">
        <v>165649.79999999999</v>
      </c>
      <c r="F171" s="33">
        <v>0</v>
      </c>
      <c r="G171" s="14">
        <f t="shared" si="7"/>
        <v>0</v>
      </c>
    </row>
    <row r="172" spans="1:7" s="4" customFormat="1" ht="42.75">
      <c r="A172" s="18" t="s">
        <v>140</v>
      </c>
      <c r="B172" s="8">
        <v>59333.2</v>
      </c>
      <c r="C172" s="8">
        <v>6666</v>
      </c>
      <c r="D172" s="8">
        <f t="shared" si="11"/>
        <v>11.234856707543162</v>
      </c>
      <c r="E172" s="9">
        <v>74328.399999999994</v>
      </c>
      <c r="F172" s="9">
        <v>16449.8</v>
      </c>
      <c r="G172" s="9">
        <f t="shared" si="7"/>
        <v>22.131244584842403</v>
      </c>
    </row>
    <row r="173" spans="1:7" s="4" customFormat="1" ht="42.75">
      <c r="A173" s="18" t="s">
        <v>141</v>
      </c>
      <c r="B173" s="8">
        <f>SUM(B174:B177)</f>
        <v>3136297.3999999994</v>
      </c>
      <c r="C173" s="8">
        <f>SUM(C174:C177)</f>
        <v>799311.2</v>
      </c>
      <c r="D173" s="8">
        <f t="shared" si="11"/>
        <v>25.485822868711374</v>
      </c>
      <c r="E173" s="9">
        <f>SUM(E174:E178)</f>
        <v>3935588.5</v>
      </c>
      <c r="F173" s="9">
        <f>SUM(F174:F178)</f>
        <v>1162917.7</v>
      </c>
      <c r="G173" s="9">
        <f t="shared" si="7"/>
        <v>29.548762529415868</v>
      </c>
    </row>
    <row r="174" spans="1:7" s="4" customFormat="1" ht="45">
      <c r="A174" s="32" t="s">
        <v>142</v>
      </c>
      <c r="B174" s="31">
        <v>62569.3</v>
      </c>
      <c r="C174" s="31">
        <v>12309</v>
      </c>
      <c r="D174" s="31">
        <f t="shared" si="11"/>
        <v>19.672587035495042</v>
      </c>
      <c r="E174" s="33">
        <v>60442.400000000001</v>
      </c>
      <c r="F174" s="33">
        <v>14083.2</v>
      </c>
      <c r="G174" s="14">
        <f t="shared" si="7"/>
        <v>23.300199859701138</v>
      </c>
    </row>
    <row r="175" spans="1:7" s="4" customFormat="1" ht="45">
      <c r="A175" s="32" t="s">
        <v>143</v>
      </c>
      <c r="B175" s="31">
        <v>2499500</v>
      </c>
      <c r="C175" s="31">
        <v>624816</v>
      </c>
      <c r="D175" s="31">
        <f t="shared" si="11"/>
        <v>24.997639527905584</v>
      </c>
      <c r="E175" s="33">
        <v>2599500</v>
      </c>
      <c r="F175" s="33">
        <v>820240</v>
      </c>
      <c r="G175" s="14">
        <f t="shared" si="7"/>
        <v>31.553760338526637</v>
      </c>
    </row>
    <row r="176" spans="1:7" s="4" customFormat="1" ht="30">
      <c r="A176" s="32" t="s">
        <v>144</v>
      </c>
      <c r="B176" s="31">
        <v>545247.30000000005</v>
      </c>
      <c r="C176" s="31">
        <v>156876.1</v>
      </c>
      <c r="D176" s="31">
        <f t="shared" si="11"/>
        <v>28.771550083787666</v>
      </c>
      <c r="E176" s="33">
        <v>1245658.8</v>
      </c>
      <c r="F176" s="33">
        <v>322580.2</v>
      </c>
      <c r="G176" s="14">
        <f t="shared" si="7"/>
        <v>25.896352998108313</v>
      </c>
    </row>
    <row r="177" spans="1:7" s="4" customFormat="1" ht="30">
      <c r="A177" s="32" t="s">
        <v>145</v>
      </c>
      <c r="B177" s="31">
        <v>28980.799999999999</v>
      </c>
      <c r="C177" s="31">
        <v>5310.1</v>
      </c>
      <c r="D177" s="31">
        <f t="shared" si="11"/>
        <v>18.322820626069674</v>
      </c>
      <c r="E177" s="33">
        <v>29967.3</v>
      </c>
      <c r="F177" s="33">
        <v>6014.3</v>
      </c>
      <c r="G177" s="14">
        <f t="shared" si="7"/>
        <v>20.06954246795674</v>
      </c>
    </row>
    <row r="178" spans="1:7" s="4" customFormat="1" ht="30">
      <c r="A178" s="32" t="s">
        <v>171</v>
      </c>
      <c r="B178" s="31" t="s">
        <v>4</v>
      </c>
      <c r="C178" s="31" t="s">
        <v>4</v>
      </c>
      <c r="D178" s="31" t="s">
        <v>4</v>
      </c>
      <c r="E178" s="33">
        <v>20</v>
      </c>
      <c r="F178" s="33">
        <v>0</v>
      </c>
      <c r="G178" s="14">
        <f t="shared" si="7"/>
        <v>0</v>
      </c>
    </row>
    <row r="179" spans="1:7" s="4" customFormat="1" ht="42.75">
      <c r="A179" s="18" t="s">
        <v>172</v>
      </c>
      <c r="B179" s="8" t="s">
        <v>4</v>
      </c>
      <c r="C179" s="8" t="s">
        <v>4</v>
      </c>
      <c r="D179" s="8" t="s">
        <v>4</v>
      </c>
      <c r="E179" s="9">
        <f>SUM(E180:E181)</f>
        <v>200812.4</v>
      </c>
      <c r="F179" s="9">
        <f>SUM(F180:F181)</f>
        <v>34193.599999999999</v>
      </c>
      <c r="G179" s="9">
        <f>F179/E179*100</f>
        <v>17.027633751700591</v>
      </c>
    </row>
    <row r="180" spans="1:7" s="4" customFormat="1" ht="45">
      <c r="A180" s="32" t="s">
        <v>173</v>
      </c>
      <c r="B180" s="31" t="s">
        <v>4</v>
      </c>
      <c r="C180" s="31" t="s">
        <v>4</v>
      </c>
      <c r="D180" s="31" t="s">
        <v>4</v>
      </c>
      <c r="E180" s="33">
        <v>198282.4</v>
      </c>
      <c r="F180" s="33">
        <v>34193.599999999999</v>
      </c>
      <c r="G180" s="14">
        <f>F180/E180*100</f>
        <v>17.244899194280482</v>
      </c>
    </row>
    <row r="181" spans="1:7" s="4" customFormat="1" ht="60">
      <c r="A181" s="32" t="s">
        <v>174</v>
      </c>
      <c r="B181" s="31" t="s">
        <v>4</v>
      </c>
      <c r="C181" s="31" t="s">
        <v>4</v>
      </c>
      <c r="D181" s="31" t="s">
        <v>4</v>
      </c>
      <c r="E181" s="33">
        <v>2530</v>
      </c>
      <c r="F181" s="33">
        <v>0</v>
      </c>
      <c r="G181" s="14">
        <f>F181/E181*100</f>
        <v>0</v>
      </c>
    </row>
    <row r="182" spans="1:7" s="4" customFormat="1" ht="42.75">
      <c r="A182" s="18" t="s">
        <v>175</v>
      </c>
      <c r="B182" s="8" t="s">
        <v>4</v>
      </c>
      <c r="C182" s="8" t="s">
        <v>4</v>
      </c>
      <c r="D182" s="8" t="s">
        <v>4</v>
      </c>
      <c r="E182" s="9">
        <v>2115.3000000000002</v>
      </c>
      <c r="F182" s="9">
        <v>0</v>
      </c>
      <c r="G182" s="9">
        <f t="shared" ref="G182:G184" si="12">F182/E182*100</f>
        <v>0</v>
      </c>
    </row>
    <row r="183" spans="1:7" s="4" customFormat="1" ht="42.75">
      <c r="A183" s="18" t="s">
        <v>176</v>
      </c>
      <c r="B183" s="8" t="s">
        <v>4</v>
      </c>
      <c r="C183" s="8" t="s">
        <v>4</v>
      </c>
      <c r="D183" s="8" t="s">
        <v>4</v>
      </c>
      <c r="E183" s="9">
        <v>10000</v>
      </c>
      <c r="F183" s="9">
        <v>0</v>
      </c>
      <c r="G183" s="9">
        <f t="shared" si="12"/>
        <v>0</v>
      </c>
    </row>
    <row r="184" spans="1:7" s="4" customFormat="1" ht="42.75">
      <c r="A184" s="18" t="s">
        <v>177</v>
      </c>
      <c r="B184" s="8" t="s">
        <v>4</v>
      </c>
      <c r="C184" s="8" t="s">
        <v>4</v>
      </c>
      <c r="D184" s="8" t="s">
        <v>4</v>
      </c>
      <c r="E184" s="9">
        <v>206837.1</v>
      </c>
      <c r="F184" s="9">
        <v>41987.3</v>
      </c>
      <c r="G184" s="9">
        <f t="shared" si="12"/>
        <v>20.299694783962842</v>
      </c>
    </row>
    <row r="185" spans="1:7">
      <c r="A185" s="7" t="s">
        <v>5</v>
      </c>
      <c r="B185" s="8">
        <f>B6+B18+B30+B35+B42+B50+B54+B61+B68+B70+B74+B76+B84+B95+B99+B103+B107+B116+B118+B134+B137+B139+B154+B161+B166+B170+B172+B173+B158</f>
        <v>24404867.599999987</v>
      </c>
      <c r="C185" s="8">
        <f>C6+C18+C30+C35+C42+C50+C54+C61+C68+C70+C74+C76+C84+C95+C99+C103+C107+C116+C118+C134+C137+C139+C154+C161+C166+C170+C172+C173+C158</f>
        <v>4244766</v>
      </c>
      <c r="D185" s="8">
        <f t="shared" si="3"/>
        <v>17.393112183898928</v>
      </c>
      <c r="E185" s="37">
        <f>E6+E18+E30+E35+E42+E50+E54+E61+E68+E70+E74+E76+E84+E95+E99+E103+E107+E116+E118+E134+E137+E139+E154+E158+E161+E166+E170+E172+E173+E179+E182+E183+E184</f>
        <v>26677789.700000003</v>
      </c>
      <c r="F185" s="37">
        <f>F6+F18+F30+F35+F42+F50+F54+F61+F68+F70+F74+F76+F84+F95+F99+F103+F107+F116+F118+F134+F137+F139+F154+F158+F161+F166+F170+F172+F173+F179+F182+F183+F184</f>
        <v>6558521.8999999994</v>
      </c>
      <c r="G185" s="10">
        <f t="shared" si="7"/>
        <v>24.58420271601436</v>
      </c>
    </row>
  </sheetData>
  <mergeCells count="9">
    <mergeCell ref="E162:E165"/>
    <mergeCell ref="F162:F165"/>
    <mergeCell ref="G162:G165"/>
    <mergeCell ref="A3:A4"/>
    <mergeCell ref="A1:D1"/>
    <mergeCell ref="B3:D3"/>
    <mergeCell ref="E3:G3"/>
    <mergeCell ref="E119:E128"/>
    <mergeCell ref="F119:F128"/>
  </mergeCells>
  <pageMargins left="0.70866141732283472" right="0.70866141732283472" top="0.74803149606299213" bottom="0.74803149606299213" header="0.31496062992125984" footer="0.31496062992125984"/>
  <pageSetup paperSize="9" scale="49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ГП</vt:lpstr>
      <vt:lpstr>Лист2</vt:lpstr>
      <vt:lpstr>Лист3</vt:lpstr>
      <vt:lpstr>ГП!Заголовки_для_печати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Юрьевна Базась</dc:creator>
  <cp:lastModifiedBy>Голомага Анастасия Олеговна</cp:lastModifiedBy>
  <cp:lastPrinted>2016-04-26T10:32:42Z</cp:lastPrinted>
  <dcterms:created xsi:type="dcterms:W3CDTF">2016-04-26T07:19:48Z</dcterms:created>
  <dcterms:modified xsi:type="dcterms:W3CDTF">2016-09-06T06:40:51Z</dcterms:modified>
</cp:coreProperties>
</file>