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ОТКРЫТЫЙ БЮДЖЕТ_data\20160728-data\НА САЙТ\Отчеты об исполнении бюджета Магаданской области за 1 полугодие\"/>
    </mc:Choice>
  </mc:AlternateContent>
  <bookViews>
    <workbookView xWindow="720" yWindow="420" windowWidth="21840" windowHeight="11730"/>
  </bookViews>
  <sheets>
    <sheet name="ГП" sheetId="1" r:id="rId1"/>
    <sheet name="Лист2" sheetId="2" r:id="rId2"/>
    <sheet name="Лист3" sheetId="3" r:id="rId3"/>
  </sheets>
  <definedNames>
    <definedName name="_xlnm.Print_Titles" localSheetId="0">ГП!$3:$5</definedName>
  </definedNames>
  <calcPr calcId="152511"/>
</workbook>
</file>

<file path=xl/calcChain.xml><?xml version="1.0" encoding="utf-8"?>
<calcChain xmlns="http://schemas.openxmlformats.org/spreadsheetml/2006/main">
  <c r="F79" i="1" l="1"/>
  <c r="E79" i="1"/>
  <c r="F161" i="1"/>
  <c r="E161" i="1"/>
  <c r="F192" i="1"/>
  <c r="E192" i="1"/>
  <c r="G193" i="1"/>
  <c r="G194" i="1"/>
  <c r="G195" i="1"/>
  <c r="G196" i="1"/>
  <c r="G197" i="1"/>
  <c r="F186" i="1"/>
  <c r="E186" i="1"/>
  <c r="G191" i="1"/>
  <c r="F183" i="1"/>
  <c r="E183" i="1"/>
  <c r="F177" i="1"/>
  <c r="E177" i="1"/>
  <c r="G182" i="1"/>
  <c r="F170" i="1"/>
  <c r="E170" i="1"/>
  <c r="F163" i="1"/>
  <c r="E163" i="1"/>
  <c r="F144" i="1"/>
  <c r="E144" i="1"/>
  <c r="G160" i="1"/>
  <c r="G159" i="1"/>
  <c r="G157" i="1"/>
  <c r="G154" i="1"/>
  <c r="G155" i="1"/>
  <c r="G156" i="1"/>
  <c r="G158" i="1"/>
  <c r="F142" i="1"/>
  <c r="E142" i="1"/>
  <c r="F135" i="1"/>
  <c r="E135" i="1"/>
  <c r="G141" i="1"/>
  <c r="F131" i="1"/>
  <c r="E131" i="1"/>
  <c r="F119" i="1"/>
  <c r="E119" i="1"/>
  <c r="F112" i="1"/>
  <c r="E112" i="1"/>
  <c r="F107" i="1"/>
  <c r="E107" i="1"/>
  <c r="F95" i="1"/>
  <c r="E95" i="1"/>
  <c r="G106" i="1"/>
  <c r="F82" i="1"/>
  <c r="E82" i="1"/>
  <c r="G94" i="1"/>
  <c r="F66" i="1"/>
  <c r="E66" i="1"/>
  <c r="F64" i="1"/>
  <c r="E64" i="1"/>
  <c r="F55" i="1"/>
  <c r="E55" i="1"/>
  <c r="F50" i="1"/>
  <c r="E50" i="1"/>
  <c r="F46" i="1"/>
  <c r="E46" i="1"/>
  <c r="F42" i="1"/>
  <c r="E42" i="1"/>
  <c r="F31" i="1"/>
  <c r="E31" i="1"/>
  <c r="G41" i="1"/>
  <c r="G40" i="1"/>
  <c r="F23" i="1"/>
  <c r="E23" i="1"/>
  <c r="G192" i="1" l="1"/>
  <c r="F21" i="1"/>
  <c r="E21" i="1"/>
  <c r="F17" i="1"/>
  <c r="E17" i="1"/>
  <c r="G17" i="1" s="1"/>
  <c r="G16" i="1"/>
  <c r="G18" i="1"/>
  <c r="G20" i="1"/>
  <c r="G21" i="1"/>
  <c r="G22" i="1"/>
  <c r="G23" i="1"/>
  <c r="G24" i="1"/>
  <c r="G25" i="1"/>
  <c r="G26" i="1"/>
  <c r="G31" i="1"/>
  <c r="G33" i="1"/>
  <c r="G34" i="1"/>
  <c r="G35" i="1"/>
  <c r="G36" i="1"/>
  <c r="G38" i="1"/>
  <c r="G39" i="1"/>
  <c r="G42" i="1"/>
  <c r="G43" i="1"/>
  <c r="G44" i="1"/>
  <c r="G45" i="1"/>
  <c r="G46" i="1"/>
  <c r="G47" i="1"/>
  <c r="G48" i="1"/>
  <c r="G49" i="1"/>
  <c r="G50" i="1"/>
  <c r="G51" i="1"/>
  <c r="G53" i="1"/>
  <c r="G54" i="1"/>
  <c r="G55" i="1"/>
  <c r="G56" i="1"/>
  <c r="G59" i="1"/>
  <c r="G60" i="1"/>
  <c r="G63" i="1"/>
  <c r="G64" i="1"/>
  <c r="G65" i="1"/>
  <c r="G66" i="1"/>
  <c r="G67" i="1"/>
  <c r="G68" i="1"/>
  <c r="G69" i="1"/>
  <c r="G70" i="1"/>
  <c r="G71" i="1"/>
  <c r="G72" i="1"/>
  <c r="G79" i="1"/>
  <c r="G80" i="1"/>
  <c r="G81" i="1"/>
  <c r="G82" i="1"/>
  <c r="G84" i="1"/>
  <c r="G85" i="1"/>
  <c r="G86" i="1"/>
  <c r="G88" i="1"/>
  <c r="G89" i="1"/>
  <c r="G90" i="1"/>
  <c r="G91" i="1"/>
  <c r="G95" i="1"/>
  <c r="G96" i="1"/>
  <c r="G97" i="1"/>
  <c r="G98" i="1"/>
  <c r="G99" i="1"/>
  <c r="G100" i="1"/>
  <c r="G101" i="1"/>
  <c r="G102" i="1"/>
  <c r="G103" i="1"/>
  <c r="G104" i="1"/>
  <c r="G105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4" i="1"/>
  <c r="G125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2" i="1"/>
  <c r="G143" i="1"/>
  <c r="G144" i="1"/>
  <c r="G146" i="1"/>
  <c r="G147" i="1"/>
  <c r="G148" i="1"/>
  <c r="G149" i="1"/>
  <c r="G150" i="1"/>
  <c r="G151" i="1"/>
  <c r="G152" i="1"/>
  <c r="G161" i="1"/>
  <c r="G162" i="1"/>
  <c r="G163" i="1"/>
  <c r="G164" i="1"/>
  <c r="G170" i="1"/>
  <c r="G171" i="1"/>
  <c r="G177" i="1"/>
  <c r="G179" i="1"/>
  <c r="G180" i="1"/>
  <c r="G181" i="1"/>
  <c r="G183" i="1"/>
  <c r="G184" i="1"/>
  <c r="G185" i="1"/>
  <c r="G186" i="1"/>
  <c r="G187" i="1"/>
  <c r="G188" i="1"/>
  <c r="G189" i="1"/>
  <c r="G190" i="1"/>
  <c r="F15" i="1"/>
  <c r="G15" i="1" s="1"/>
  <c r="E15" i="1"/>
  <c r="G7" i="1"/>
  <c r="G8" i="1"/>
  <c r="G9" i="1"/>
  <c r="G10" i="1"/>
  <c r="F6" i="1"/>
  <c r="E6" i="1"/>
  <c r="E198" i="1" l="1"/>
  <c r="F198" i="1"/>
  <c r="G6" i="1"/>
  <c r="C177" i="1"/>
  <c r="B177" i="1"/>
  <c r="C170" i="1"/>
  <c r="B170" i="1"/>
  <c r="C163" i="1"/>
  <c r="B163" i="1"/>
  <c r="C144" i="1"/>
  <c r="B144" i="1"/>
  <c r="C135" i="1"/>
  <c r="B135" i="1"/>
  <c r="C119" i="1"/>
  <c r="B119" i="1"/>
  <c r="B198" i="1" s="1"/>
  <c r="C107" i="1"/>
  <c r="B107" i="1"/>
  <c r="C95" i="1"/>
  <c r="B95" i="1"/>
  <c r="C82" i="1"/>
  <c r="B82" i="1"/>
  <c r="C66" i="1"/>
  <c r="B66" i="1"/>
  <c r="C55" i="1"/>
  <c r="B55" i="1"/>
  <c r="C31" i="1"/>
  <c r="B31" i="1"/>
  <c r="G198" i="1" l="1"/>
  <c r="D181" i="1"/>
  <c r="D176" i="1"/>
  <c r="D175" i="1"/>
  <c r="D165" i="1"/>
  <c r="D166" i="1"/>
  <c r="D167" i="1"/>
  <c r="D168" i="1"/>
  <c r="D169" i="1"/>
  <c r="D153" i="1"/>
  <c r="D138" i="1"/>
  <c r="D139" i="1"/>
  <c r="D140" i="1"/>
  <c r="D122" i="1"/>
  <c r="D123" i="1"/>
  <c r="D124" i="1"/>
  <c r="D125" i="1"/>
  <c r="D126" i="1"/>
  <c r="D127" i="1"/>
  <c r="D128" i="1"/>
  <c r="D129" i="1"/>
  <c r="D130" i="1"/>
  <c r="D121" i="1"/>
  <c r="D110" i="1"/>
  <c r="D111" i="1"/>
  <c r="D105" i="1"/>
  <c r="D104" i="1"/>
  <c r="D103" i="1"/>
  <c r="D101" i="1"/>
  <c r="D100" i="1"/>
  <c r="D99" i="1"/>
  <c r="D98" i="1"/>
  <c r="D93" i="1"/>
  <c r="D92" i="1"/>
  <c r="D91" i="1"/>
  <c r="D90" i="1"/>
  <c r="D84" i="1"/>
  <c r="D85" i="1"/>
  <c r="D86" i="1"/>
  <c r="D87" i="1"/>
  <c r="D78" i="1"/>
  <c r="D77" i="1"/>
  <c r="D76" i="1"/>
  <c r="D75" i="1"/>
  <c r="D73" i="1"/>
  <c r="D72" i="1"/>
  <c r="C64" i="1"/>
  <c r="D65" i="1"/>
  <c r="B64" i="1"/>
  <c r="D63" i="1"/>
  <c r="D62" i="1"/>
  <c r="D61" i="1"/>
  <c r="D60" i="1"/>
  <c r="D59" i="1"/>
  <c r="C50" i="1"/>
  <c r="B50" i="1"/>
  <c r="D54" i="1"/>
  <c r="D53" i="1"/>
  <c r="D52" i="1"/>
  <c r="D39" i="1"/>
  <c r="D38" i="1"/>
  <c r="D37" i="1"/>
  <c r="D36" i="1"/>
  <c r="D35" i="1"/>
  <c r="D190" i="1" l="1"/>
  <c r="D189" i="1"/>
  <c r="D188" i="1"/>
  <c r="D187" i="1"/>
  <c r="D185" i="1"/>
  <c r="D184" i="1"/>
  <c r="D179" i="1"/>
  <c r="D180" i="1"/>
  <c r="D178" i="1"/>
  <c r="D172" i="1"/>
  <c r="D173" i="1"/>
  <c r="D174" i="1"/>
  <c r="D171" i="1"/>
  <c r="D164" i="1"/>
  <c r="D163" i="1" l="1"/>
  <c r="C186" i="1"/>
  <c r="B186" i="1"/>
  <c r="C183" i="1"/>
  <c r="B183" i="1"/>
  <c r="D183" i="1" l="1"/>
  <c r="D170" i="1"/>
  <c r="D177" i="1"/>
  <c r="D186" i="1"/>
  <c r="C161" i="1"/>
  <c r="B161" i="1"/>
  <c r="D145" i="1"/>
  <c r="D146" i="1"/>
  <c r="D147" i="1"/>
  <c r="D148" i="1"/>
  <c r="D149" i="1"/>
  <c r="D150" i="1"/>
  <c r="D151" i="1"/>
  <c r="D152" i="1"/>
  <c r="D143" i="1"/>
  <c r="C142" i="1"/>
  <c r="B142" i="1"/>
  <c r="D137" i="1"/>
  <c r="D136" i="1"/>
  <c r="D120" i="1"/>
  <c r="D132" i="1"/>
  <c r="D133" i="1"/>
  <c r="D134" i="1"/>
  <c r="C131" i="1"/>
  <c r="B131" i="1"/>
  <c r="C112" i="1"/>
  <c r="B112" i="1"/>
  <c r="D118" i="1"/>
  <c r="D117" i="1"/>
  <c r="D102" i="1"/>
  <c r="C79" i="1"/>
  <c r="C198" i="1" s="1"/>
  <c r="B79" i="1"/>
  <c r="D71" i="1"/>
  <c r="C46" i="1"/>
  <c r="B46" i="1"/>
  <c r="C42" i="1"/>
  <c r="B42" i="1"/>
  <c r="C23" i="1"/>
  <c r="B23" i="1"/>
  <c r="D28" i="1"/>
  <c r="D27" i="1"/>
  <c r="C21" i="1"/>
  <c r="B21" i="1"/>
  <c r="D161" i="1" l="1"/>
  <c r="D144" i="1"/>
  <c r="D142" i="1"/>
  <c r="D131" i="1"/>
  <c r="D135" i="1"/>
  <c r="D119" i="1"/>
  <c r="C15" i="1"/>
  <c r="B15" i="1"/>
  <c r="C6" i="1"/>
  <c r="B6" i="1"/>
  <c r="D14" i="1"/>
  <c r="C17" i="1"/>
  <c r="B17" i="1"/>
  <c r="D116" i="1" l="1"/>
  <c r="D115" i="1"/>
  <c r="D114" i="1"/>
  <c r="D113" i="1"/>
  <c r="D112" i="1"/>
  <c r="D109" i="1"/>
  <c r="D108" i="1"/>
  <c r="D107" i="1"/>
  <c r="D97" i="1"/>
  <c r="D96" i="1"/>
  <c r="D95" i="1"/>
  <c r="D89" i="1"/>
  <c r="D88" i="1"/>
  <c r="D83" i="1"/>
  <c r="D82" i="1"/>
  <c r="D81" i="1"/>
  <c r="D80" i="1"/>
  <c r="D79" i="1"/>
  <c r="D70" i="1"/>
  <c r="D69" i="1"/>
  <c r="D68" i="1"/>
  <c r="D67" i="1"/>
  <c r="D66" i="1"/>
  <c r="D64" i="1"/>
  <c r="D58" i="1"/>
  <c r="D57" i="1"/>
  <c r="D56" i="1"/>
  <c r="D55" i="1"/>
  <c r="D51" i="1"/>
  <c r="D50" i="1"/>
  <c r="D49" i="1"/>
  <c r="D48" i="1"/>
  <c r="D47" i="1"/>
  <c r="D46" i="1"/>
  <c r="D45" i="1"/>
  <c r="D44" i="1"/>
  <c r="D43" i="1"/>
  <c r="D42" i="1"/>
  <c r="D34" i="1"/>
  <c r="D33" i="1"/>
  <c r="D32" i="1"/>
  <c r="D31" i="1"/>
  <c r="D26" i="1"/>
  <c r="D25" i="1"/>
  <c r="D24" i="1"/>
  <c r="D23" i="1"/>
  <c r="D22" i="1"/>
  <c r="D21" i="1"/>
  <c r="D20" i="1"/>
  <c r="D19" i="1"/>
  <c r="D18" i="1"/>
  <c r="D17" i="1"/>
  <c r="D16" i="1"/>
  <c r="D15" i="1"/>
  <c r="D13" i="1"/>
  <c r="D12" i="1"/>
  <c r="D11" i="1"/>
  <c r="D10" i="1"/>
  <c r="D9" i="1"/>
  <c r="D8" i="1"/>
  <c r="D7" i="1"/>
  <c r="D6" i="1"/>
  <c r="D198" i="1" l="1"/>
</calcChain>
</file>

<file path=xl/sharedStrings.xml><?xml version="1.0" encoding="utf-8"?>
<sst xmlns="http://schemas.openxmlformats.org/spreadsheetml/2006/main" count="351" uniqueCount="191">
  <si>
    <t>Наименование государственной программы/подпрограммы</t>
  </si>
  <si>
    <t>2015 год</t>
  </si>
  <si>
    <t>Сводная бюджетная роспись</t>
  </si>
  <si>
    <t>Итого</t>
  </si>
  <si>
    <t>4=3/2*100</t>
  </si>
  <si>
    <t>Подпрограмма 1 "Профилактика заболеваний и формирование здорового образа жизни. Развитие первичной медико-санитарной помощи" на 2014-2020 годы"</t>
  </si>
  <si>
    <t>Подпрограмма 4 "Охрана здоровья матери и ребенка" на 2014-2020 годы"</t>
  </si>
  <si>
    <t>Подпрограмма 5 "Развитие медицинской реабилитации и санаторно-курортного лечения, в том числе детям" на 2014-2020 годы"</t>
  </si>
  <si>
    <t>Подпрограмма 7 "Кадровое обеспечение системы здравоохранения" на 2014-2020 годы"</t>
  </si>
  <si>
    <t>Подпрограмма 9 "Развитие информатизации в здравоохранении" на 2014-2020 годы"</t>
  </si>
  <si>
    <t>Отдельное мероприятие "Реконструкция и строительство объекта "Водоограждающая дамба на р. Ола в районе пос. Гадля-Заречный-Ола" за счет средств федерального бюджета</t>
  </si>
  <si>
    <t>Отдельное мероприятие "Реконструкция и строительство объекта "Водоограждающая дамба на р. Ола в районе пос. Гадля-Заречный-Ола" за счет средств областного бюджета</t>
  </si>
  <si>
    <t>Подпрограмма "Обеспечение реализации государственной программы Магаданской области "Природные ресурсы и экология Магаданской области" на 2014-2020 годы" и иных полномочий министерства природных ресурсов и экологии Магаданской области"</t>
  </si>
  <si>
    <t>Государственная программа Магаданской области "Улучшение условий и охраны труда Магаданской области" на 2015-2020 годы"</t>
  </si>
  <si>
    <t>Расходы на содержание государственных учреждений социальной поддержки и социального обслуживания населения Магаданской области</t>
  </si>
  <si>
    <t>Отдельные мероприятия в области социальной политики</t>
  </si>
  <si>
    <t>Подпрограмма "Описание границ Магаданской области с другими субъектами Российской Федерации, границ муниципальных образований и границ населенных пунктов Магаданской области" на 2015-2019 годы"</t>
  </si>
  <si>
    <t>Подпрограмма "Развитие малого и среднего предпринимательства в Магаданской области на 2014-2020 годы"</t>
  </si>
  <si>
    <t>Подпрограмма "Актуализация результатов государственной кадастровой оценки земель в Магаданской области на 2014-2018 годы"</t>
  </si>
  <si>
    <t>Подпрограмма "Развитие торговли на территории Магаданской области на 2014-2020 годы"</t>
  </si>
  <si>
    <t>Подпрограмма "Инновационное развитие Магаданской области на 2014-2020 годы"</t>
  </si>
  <si>
    <t>Подпрограмма "Формирование благоприятной инвестиционной среды в Магаданской области" на 2014-2020 годы"</t>
  </si>
  <si>
    <t>Подпрограмма "Создание условий для реализации государственной программы"</t>
  </si>
  <si>
    <t>Государственная программа Магаданской области "Развитие информационного общества в Магаданской области" на 2014-2020 годы"</t>
  </si>
  <si>
    <t>Государственная программа Магаданской области "Развитие транспортной системы в Магаданской области" на 2014-2022 годы"</t>
  </si>
  <si>
    <t>Отдельное мероприятие "Строительство мостового перехода через р. Армань на км 51+336 автомобильной дороги "Магадан-Балаганное-Талон" в Магаданской области"</t>
  </si>
  <si>
    <t>Отдельное мероприятие "Строительство автомобильной дороги "Колыма-Омсукчан-Омолон-Анадырь" км 256-км 281 на территории Магаданской области"</t>
  </si>
  <si>
    <t>Отдельное мероприятие "Строительство мостового перехода через р. Эмон на км 19+292 автомобильной дороги "Палатка-Кулу-Нексикан" в Магаданской области"</t>
  </si>
  <si>
    <t>Подпрограмма "Содержание и развитие автомобильных дорог регионального и межмуниципального значения в Магаданской области" на 2014-2022 годы"</t>
  </si>
  <si>
    <t>Подпрограмма "Повышение безопасности дорожного движения на территории Магаданской области" на 2014-2022 годы"</t>
  </si>
  <si>
    <t>Подпрограмма "Развитие материально-технической базы, необходимой для обеспечения транспортного обслуживания населения и органов государственной власти Магаданской области" на 2014-2022 годы"</t>
  </si>
  <si>
    <t>Подпрограмма "Обеспечение транспортной доступности населения воздушным и автомобильным транспортом, обеспечение транспортного обслуживания деятельности органов государственной власти Магаданской области" на 2014-2022 годы"</t>
  </si>
  <si>
    <t>Подпрограмма «Обеспечение реализации государственной программы Магаданской области "Развитие транспортной системы в Магаданской области" на 2014-2022 годы"</t>
  </si>
  <si>
    <t>Государственная программа Магаданской области "Развитие лесного хозяйства в Магаданской области на 2014-2020 годы"</t>
  </si>
  <si>
    <t>Государственная программа Магаданской области "Энергосбережение и повышение энергетической эффективности в Магаданской области" на 2014-2017 годы"</t>
  </si>
  <si>
    <t>Государственная программа Магаданской области "Развитие сельского хозяйства Магаданской области на 2014-2020 годы"</t>
  </si>
  <si>
    <t>Подпрограмма 1 "Развитие подотрасли растениеводства, переработки и реализации продукции растениеводства на 2014-2020 годы"</t>
  </si>
  <si>
    <t>Подпрограмма 2 "Развитие подотрасли животноводства, переработки и реализации продукции животноводства на 2014-2020 годы"</t>
  </si>
  <si>
    <t>Подпрограмма 3 "Поддержка малых форм хозяйствования на 2014-2020 годы"</t>
  </si>
  <si>
    <t>Подпрограмма 4 "Техническая и технологическая модернизация, инновационное развитие на 2014-2020 годы"</t>
  </si>
  <si>
    <t>Подпрограмма 5 "Обеспечение реализации Государственной программы "Развитие сельского хозяйства Магаданской области на 2014-2020 годы"</t>
  </si>
  <si>
    <t>Подпрограмма 6 "Устойчивое развитие сельских территорий Магаданской области на 2014-2017 годы и на период до 2020 года"</t>
  </si>
  <si>
    <t>Подпрограмма 7 "Развитие мелиорации земель сельскохозяйственного назначения в Магаданской области на 2014-2020 годы"</t>
  </si>
  <si>
    <t>Средства, предоставляемые из федерального бюджета в рамках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</si>
  <si>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Государственная программа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2014-2017 годы"</t>
  </si>
  <si>
    <t>Субсидии бюджетам муниципальных образований на осуществление мероприятий по подготовке к осенне-зимнему отопительному периоду 2014-2015 годов за выполненные работы в рамках заключенных соглашений 2014 года</t>
  </si>
  <si>
    <t>Проведение строительства, реконструкции, ремонта или замены оборудования на котельных населенных пунктов</t>
  </si>
  <si>
    <t>Обновление парка коммунальной (специализированной) техники</t>
  </si>
  <si>
    <t>Государственная программа Магаданской области "Социально-экономическое и культурное развитие коренных малочисленных народов Севера, проживающих на территории Магаданской области" на 2014-2018 годы"</t>
  </si>
  <si>
    <t>Развитие традиционных отраслей природопользования, поддержка малого и среднего предпринимательства коренных малочисленных народов Севера</t>
  </si>
  <si>
    <t>Поддержка объектов жилищно-коммунального хозяйства в местах традиционного проживания коренных малочисленных народов Севера</t>
  </si>
  <si>
    <t>Поддержка коренных малочисленных народов Севера в сфере образования и здравоохранения, предоставление социальной защиты</t>
  </si>
  <si>
    <t>Сохранение среды обитания, культурного наследия, этнических языков и духовных традиций коренных малочисленных народов Севера</t>
  </si>
  <si>
    <t>Государственная программа Магаданской области "Обеспечение качественными жилищно-коммунальными услугами и комфортными условиями проживания населения Магаданской области на 2014-2020 годы"</t>
  </si>
  <si>
    <t>Капитальный ремонт многоквартирных жилых домов на территории Магаданской области</t>
  </si>
  <si>
    <t>Подпрограмма "Оказание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годы"</t>
  </si>
  <si>
    <t>Государственная программа Магаданской области "Переселение в 2013-2017 годы граждан из жилых помещений в многоквартирных домах, признанных в установленном порядке до 01 января 2012 года аварийными и подлежащими сносу или реконструкции в связи с физическим износом в процессе их эксплуатации, с привлечением средств государственной корпорации-Фонда содействия реформированию жилищно-коммунального хозяйства"</t>
  </si>
  <si>
    <t>Ведомственная целевая программа "Развитие производства мяса птицы и яйца в Магаданской области" на 2014-2017 годы"</t>
  </si>
  <si>
    <t>Государственная программа Магаданской области "Управление государственными финансами Магаданской области" на 2015-2017 годы"</t>
  </si>
  <si>
    <t>Подпрограмма "Организация бюджетного процесса и повышение прозрачности (открытости) управления государственными финансами" на 2015-2017 годы"</t>
  </si>
  <si>
    <t>Подпрограмма "Создание условий для эффективного выполнения полномочий органами местного самоуправления муниципальных образований Магаданской области" на 2015-2017 годы"</t>
  </si>
  <si>
    <t>Подпрограмма "Управление государственным долгом Магаданской области" на 2015-2017 годы"</t>
  </si>
  <si>
    <t>Подпрограмма "Организация и осуществление контроля в финансово-бюджетной сфере" на 2015-2017 годы"</t>
  </si>
  <si>
    <t>Государственная программа Магаданской области "Развитие внешнеэкономической деятельности Магаданской области и поддержка соотечественников, проживающих за рубежом" на 2014-2018 годы"</t>
  </si>
  <si>
    <t>Подпрограмма "Развитие внешнеэкономической деятельности Магаданской области" на 2014-2018 годы"</t>
  </si>
  <si>
    <t>Исполнено на 01.07</t>
  </si>
  <si>
    <t>% исполнения на 01.07</t>
  </si>
  <si>
    <t>Государственная программа Магаданской области "Природные ресурсы и экология Магаданской области" на 2014-2020 годы"</t>
  </si>
  <si>
    <t>Подпрограмма "Природные ресурсы Магаданской области" на 2014-2020 годы"</t>
  </si>
  <si>
    <t>Подпрограмма "Экологическая безопасность и охрана окружающей среды Магаданской области" на 2014-2020 годы"</t>
  </si>
  <si>
    <t>Подпрограмма "Развитие водохозяйственного комплекса Магаданской области" на 2014-2020 годы"</t>
  </si>
  <si>
    <t>Отдельное мероприятие  "Берегоукрепление и устройство дамбы обвалования в г. Сусумане на р. Берелех" за счет средств федерального бюджета</t>
  </si>
  <si>
    <t>Отдельное мероприятие  "Берегоукрепление и устройство дамбы обвалования в г. Сусумане на р. Берелех" за счет средств областного бюджета</t>
  </si>
  <si>
    <t>Государственная программа Магаданской области "Формирование доступной среды в Магаданской области" на 2014-2016 годы"</t>
  </si>
  <si>
    <t>Государственная программа Магаданской области "Трудовые ресурсы Магаданской области" на 2014-2017 годы"</t>
  </si>
  <si>
    <t>Подпрограмма "Содействие занятости населения Магаданской области" на 2014-2017 годы"</t>
  </si>
  <si>
    <t>Подпрограмма "Дополнительные мероприятия, направленные на снижение напряженности на рынке труда Магаданской области" на 2014-2017 годы"</t>
  </si>
  <si>
    <t>Подпрограмма "Оказание содействия добровольному переселению соотечественников, проживающих за рубежом, в Магаданскую область" на 2014-2017 годы"</t>
  </si>
  <si>
    <t>Государственная программа Магаданской области "Развитие социальной защиты населения Магаданской области" на 2014-2018 годы"</t>
  </si>
  <si>
    <t>Подпрограмма "Старшее поколение Магаданской области" на 2014-2018 годы"</t>
  </si>
  <si>
    <t>Подпрограмма "Укрепление материально-технической базы учреждений социальной поддержки и социального обслуживания населения Магаданской области" на 2014-2018 годы"</t>
  </si>
  <si>
    <t>Подпрограмма "Содействие в социальной адаптации отдельных категорий граждан, проживающих на территории Магаданской области" на 2014-2018 годы"</t>
  </si>
  <si>
    <t>Государственная программа Магаданской области "Обеспечение доступным и комфортным жильем жителей Магаданской области" на 2014-2020 годы"</t>
  </si>
  <si>
    <t>Подпрограмма "Стимулирование программ развития жилищного строительства, в том числе малоэтажного" на 2014-2020 годы"</t>
  </si>
  <si>
    <t>Подпрограмма "Выполнение государственных обязательств по обеспечению жильем категорий граждан, установленных областным законодательством" на 2014-2020 годы"</t>
  </si>
  <si>
    <t>Подпрограмма "Оказание поддержки в обеспечении жильем молодых семей" на 2014-2020 годы"</t>
  </si>
  <si>
    <t>Подпрограмма "Оказание поддержки в обеспечении жильем молодых ученых" на 2014-2020 годы"</t>
  </si>
  <si>
    <t>Подпрограмма "Оказание содействия муниципальным образованиям Магаданской области в переселении граждан из аварийного жилищного фонда" на 2014-2020 годы"</t>
  </si>
  <si>
    <t>Подпрограмма "Содействие муниципальным образованиям в оптимизации системы расселения в Магаданской области" на 2014-2020 годы"</t>
  </si>
  <si>
    <t>Подпрограмма "Кадровое обеспечение задач строительства" на 2014-2020 годы"</t>
  </si>
  <si>
    <t>Подпрограмма "Улучшение жилищных условий многодетных семей, воспитывающих четырех и более детей в возрасте до 18 лет, проживающих на территории Магаданской области" на 2014-2020 годы"</t>
  </si>
  <si>
    <t>Государственная программа Магаданской области "Развитие системы государственного и муниципального управления в Магаданской области" на 2014-2016 годы"</t>
  </si>
  <si>
    <t>Подпрограмма "Развитие государственной гражданской и муниципальной службы в Магаданской области" на 2014-2016 годы"</t>
  </si>
  <si>
    <t>Подпрограмма "Повышение квалификации лиц, замещающих муниципальные должности в Магаданской области" на 2014-2016 годы"</t>
  </si>
  <si>
    <t>Подпрограмма "Формирование и подготовка резерва управленческих кадров Магаданской области" на 2014-2016 годы"</t>
  </si>
  <si>
    <t>Государственная программа Магаданской области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2015-2020 годы"</t>
  </si>
  <si>
    <t>Подпрограмма "О поддержке социально ориентированных некоммерческих организаций в Магаданской области" на 2015-2020 годы"</t>
  </si>
  <si>
    <t>Подпрограмма "Патриотическое воспитание жителей Магаданской области" на 2015-2020 годы"</t>
  </si>
  <si>
    <t>Подпрограмма "Гармонизация межнациональных отношений, этнокультурное развитие народов и профилактика экстремистских проявлений в Магаданской области" на 2015-2020 годы"</t>
  </si>
  <si>
    <t>Государственная программа Магаданской области "Сохранение и воспроизводство объектов животного мира, в том числе на особо охраняемых природных территориях регионального значения Магаданской области" на 2014-2017 годы"</t>
  </si>
  <si>
    <t>Подпрограмма "Регулирование численности объектов животного мира (волка) на территории Магаданской области" на 2014-2017 годы"</t>
  </si>
  <si>
    <t>Подпрограмма "Проведение III и IV этапов территориального охотустройства Магаданской области" на 2014-2017 годы"</t>
  </si>
  <si>
    <t>Подпрограмма "Совершенствование развития и охраны особо охраняемых природных территорий регионального значения" на 2014-2017 годы"</t>
  </si>
  <si>
    <t>Подпрограмма "Охрана и использование объектов животного мира на территории Магаданской области" на 2014-2017 годы"</t>
  </si>
  <si>
    <t>Государственная программа Магаданской области "Экономическое развитие и инновационная экономика Магаданской области на 2014-2020 годы"</t>
  </si>
  <si>
    <t>Субсидии ресурсоснабжающим организациям в связи с оказанием услуг теплоснабжения от котельных и электрокотельных, электроснабжения от дизельных электростанций, водоснабжения и водоотведения населению и бюджетным учреждениям</t>
  </si>
  <si>
    <t>Государственная программа Магаданской области "Развитие здравоохранения Магаданской области" на 2014-2020 годы"</t>
  </si>
  <si>
    <t>Подпрограмма 10 "Совершенствование системы территориального планирования Магаданской области в сфере здравоохранения" на 2014-2020 годы"</t>
  </si>
  <si>
    <t>Подпрограмма 11 "Создание условий для реализации государственной программы" на 2014-2020 годы"</t>
  </si>
  <si>
    <t>Подпрограмма 2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 на 2014-2020 годы"</t>
  </si>
  <si>
    <t>Подпрограмма 3 "Развитие государственно-частного партнерства" на 2014-2020 годы"</t>
  </si>
  <si>
    <t>Подпрограмма 6 "Оказание паллиативной помощи, в том числе детям" на 2014-2020 годы"</t>
  </si>
  <si>
    <t>Подпрограмма 8 "Совершенствование системы лекарственного обеспечения, в том числе в амбулаторных условиях" на 2014-2020 годы"</t>
  </si>
  <si>
    <t>Государственная программа Магаданской области "Развитие образования в Магаданской области" на 2014-2020 годы"</t>
  </si>
  <si>
    <t>Подпрограмма "Управление развитием отрасли образования в Магаданской области" на 2014-2020 годы"</t>
  </si>
  <si>
    <t>Подпрограмма "Повышение качества и доступности дошкольного образования в Магаданской области" на 2014-2020 годы"</t>
  </si>
  <si>
    <t>Подпрограмма "Развитие общего образования в Магаданской области" на 2014-2020 годы"</t>
  </si>
  <si>
    <t>Подпрограмма "Развитие дополнительного образования в Магаданской области" на 2014-2020 годы"</t>
  </si>
  <si>
    <t>Подпрограмма "Развитие среднего профессионального образования в Магаданской области" на 2014-2020 годы"</t>
  </si>
  <si>
    <t>Подпрограмма "Кадры Магаданской области" на 2014-2020 годы"</t>
  </si>
  <si>
    <t>Подпрограмма "Организация и обеспечение отдыха и оздоровления детей в Магаданской области" на 2014-2020 годы"</t>
  </si>
  <si>
    <t>Подпрограмма "Обеспечение жилыми помещениями детей-сирот, детей, оставшихся без попечения родителей, лиц из числа детей-сирот, детей, оставшихся без попечения родителей, в Магаданской области" на 2014-2020 годы"</t>
  </si>
  <si>
    <t>Подпрограмма "Ипотечное кредитование молодых учителей общеобразовательных организаций Магаданской области" на 2014-2020 годы"</t>
  </si>
  <si>
    <t>Подпрограмма "Безопасность образовательных организаций в Магаданской области" на 2014-2020 годы"</t>
  </si>
  <si>
    <t>Государственная программа Магаданской области "Молодежь Магаданской области" на 2014-2020 годы"</t>
  </si>
  <si>
    <t>Подпрограмма "Гражданское и патриотическое воспитание молодежи" на 2014-2020 годы"</t>
  </si>
  <si>
    <t>Подпрограмма "Вовлечение молодежи в социальную практику, поддержка талантливой молодежи" на 2014-2020 годы"</t>
  </si>
  <si>
    <t>Подпрограмма "Формирование и развитие инфраструктуры молодежной политики" на 2014-2020 годы"</t>
  </si>
  <si>
    <t>Подпрограмма "Создание условий для реализации государственной программы" на 2014-2020 годы"</t>
  </si>
  <si>
    <t>Государственная программа Магаданской области "Развитие культуры и туризма в Магаданской области" на 2014-2020 годы"</t>
  </si>
  <si>
    <t>Подпрограмма "Сохранение библиотечных, музейных и архивных фондов Магаданской области" на 2014-2020 годы"</t>
  </si>
  <si>
    <t>Подпрограмма "Развитие библиотечного дела Магаданской области" на 2014-2020 годы"</t>
  </si>
  <si>
    <t>Подпрограмма "Финансовая поддержка творческих общественных объединений и деятелей культуры и искусства Магаданской области" на 2014-2020 годы"</t>
  </si>
  <si>
    <t>Подпрограмма "Государственная поддержка развития культуры Магаданской области" на 2014-2020 годы"</t>
  </si>
  <si>
    <t>Подпрограмма "Оказание государственных услуг в сфере культуры и отраслевого образования Магаданской области" на 2014-2020 годы"</t>
  </si>
  <si>
    <t>Подпрограмма "Развитие туризма" на 2014-2020 годы"</t>
  </si>
  <si>
    <t>Государственная программа Магаданской области "Развитие физической культуры и спорта в Магаданской области" на 2014-2020 годы"</t>
  </si>
  <si>
    <t>Строительство физкультурно-оздоровительного комплекса с универсальным игровым залом в г. Сусумане муниципального образования "Сусуманский район" за счет средств федерального бюджета</t>
  </si>
  <si>
    <t>Строительство физкультурно-оздоровительного комплекса с универсальным игровым залом в г. Сусумане муниципального образования "Сусуманский район" за счет средств областного бюджета</t>
  </si>
  <si>
    <t>Строительство объекта "Физкультурно-оздоровительный комплекс с плавательным бассейном 25х8,5 м" в пос. Омсукчан Магаданской области за счет средств федерального бюджета</t>
  </si>
  <si>
    <t>Строительство объекта "Физкультурно-оздоровительный комплекс с плавательным бассейном 25х8,5 м" в пос. Омсукчан Магаданской области за счет средств областного бюджета</t>
  </si>
  <si>
    <t>Подпрограмма "Развитие массовой физической культуры и спорта" на 2014-2020 годы"</t>
  </si>
  <si>
    <t>Подпрограмма "Обеспечение процесса физической подготовки и спорта" на 2014-2020 годы"</t>
  </si>
  <si>
    <t>Подпрограмма "Развитие государственных и муниципальных учреждений физической культуры и спорта" на 2014-2020 годы"</t>
  </si>
  <si>
    <t>Подпрограмма "Развитие футбола" на 2014-2020 годы"</t>
  </si>
  <si>
    <t>Подпрограмма "Развитие базовых олимпийских видов спорта" на 2014-2020 годы"</t>
  </si>
  <si>
    <t>Подпрограмма "Развитие адаптивной физической культуры и адаптивного спорта" на 2014-2020 годы"</t>
  </si>
  <si>
    <t>Подпрограмма "Управление развитием отрасли физической культуры и спорта" на 2014-2020 годы"</t>
  </si>
  <si>
    <t>Государственная программа Магаданской области "Обеспечение безопасности, профилактика правонарушений, коррупции и противодействие незаконному обороту наркотических средств в Магаданской области" на 2014-2018 годы"</t>
  </si>
  <si>
    <t>Подпрограмма "Профилактика правонарушений и обеспечение общественной безопасности в Магаданской области" на 2014-2018 годы"</t>
  </si>
  <si>
    <t>Подпрограмма "Профилактика коррупции в Магаданской области" на 2014-2018 годы"</t>
  </si>
  <si>
    <t>Подпрограмма "Комплексные меры противодействия злоупотреблению наркотическими средствами и их незаконному обороту на территории Магаданской области" на 2014-2018 годы"</t>
  </si>
  <si>
    <t>Государственная программа Магаданской области "Защита населения и территории от чрезвычайных ситуаций и обеспечение пожарной безопасности в Магаданской области" на 2014-2017 годы"</t>
  </si>
  <si>
    <t>Подпрограмма "Снижение рисков и смягчение последствий чрезвычайных ситуаций природного и техногенного характера, совершенствование гражданской обороны в Магаданской области" на 2014-2017 годы"</t>
  </si>
  <si>
    <t>Подпрограмма "Пожарная безопасность в Магаданской области" на 2014-2017 годы"</t>
  </si>
  <si>
    <t>Подпрограмма "Внедрение спутниковых навигационных технологий с использованием системы ГЛОНАСС и иных результатов космической деятельности в интересах социально-экономического и инновационного развития Магаданской области" на 2014-2017 годы"</t>
  </si>
  <si>
    <t>Подпрограмма "Повышение устойчивости жилых домов, основных объектов и систем жизнеобеспечения на территории Магаданской области" на 2014-2017 годы"</t>
  </si>
  <si>
    <t>Подпрограмма "Создание условий для реализации государственной программы" на 2014-2017 годы"</t>
  </si>
  <si>
    <t>Поддержка развития сети фельдшерско-акушерских пунктов и (или) офисов врачей общей практики в рамках реализации мероприятий федеральной целевой программы "Устойчивое развитие сельских территорий на 2014-2017 годы и на период до 2020 года"</t>
  </si>
  <si>
    <t>Строительство, реконструкция или замена водопроводных сетей и сетей водоотведения</t>
  </si>
  <si>
    <t>Отдельное мероприятие "Строительство очистных сооружений биологической очистки сточных вод в г. Магадане"</t>
  </si>
  <si>
    <t>Приобретение резервных дизельных электростанций</t>
  </si>
  <si>
    <t>Реконструкция школы в с. Гижига Северо-Эвенский район</t>
  </si>
  <si>
    <t>Отдельное мероприятие "Оказание содействия муниципальным образованиям Магаданской области в проведении капитального ремонта многоквартирных домов за выполненные работы в рамках заключенных соглашений 2014 года"</t>
  </si>
  <si>
    <t>2016 год</t>
  </si>
  <si>
    <t>5</t>
  </si>
  <si>
    <t>6</t>
  </si>
  <si>
    <t>7=6/5*100</t>
  </si>
  <si>
    <t>-</t>
  </si>
  <si>
    <t>Подпрограмма "Обеспечение мер социальной поддержки отдельных категорий граждан" на 2014-2018 годы"</t>
  </si>
  <si>
    <t>Подпрограмма "Создание условий для реализации государственной программы" на 2014-2018 годы"</t>
  </si>
  <si>
    <t>Подпрограмма "Государственная поддержка коммунального хозяйства Магаданской области" на 2016-2020 годы"</t>
  </si>
  <si>
    <t>Подпрограмма "Оказание государственной поддержки в обеспечении жильем молодых семей – участников подпрограммы "Обеспечение жильем молодых семей", возраст которых превышает 35 лет" на 2014-2020 годы"</t>
  </si>
  <si>
    <t>Основное мероприятие "Совершенствование оказания скорой, в том числе скорой специализированной, медицинской помощи, медицинской эвакуации"</t>
  </si>
  <si>
    <t>Подпрограмма "Содействие созданию в Магаданской области новых мест в общеобразовательных организациях" на 2016-2020 годы"</t>
  </si>
  <si>
    <t>Подпрограмма "Построение и развитие аппаратно-программного комплекса "Безопасный город" в Магаданской области" на 2014-2017 годы"</t>
  </si>
  <si>
    <t>Подпрограмма "Развитие молочного скотоводства на 2016-2020 годы"</t>
  </si>
  <si>
    <t>Подпрограмма "Обеспечение государственного регионального ветеринарного надзора и развития государственной ветеринарной службы Магаданской области на 2016-2020 годы"</t>
  </si>
  <si>
    <t>Подпрограмма "Поддержка племенного дела, селекции и семеноводства на 2016-2020 годы"</t>
  </si>
  <si>
    <t>Подпрограмма "Развитие мясного скотоводства на 2016-2020 годы"</t>
  </si>
  <si>
    <t>Подпрограмма "Развитие овощеводства открытого и защищенного грунта и семенного картофелеводства на 2016-2020 годы"</t>
  </si>
  <si>
    <t>Подпрограмма "Развитие оленеводства в Магаданской области на 2016-2020"</t>
  </si>
  <si>
    <t>Подпрограмма "Повышение уровня финансовой грамотности населения в Магаданской области" на 2015-2020 годы"</t>
  </si>
  <si>
    <t>Государственная программа Магаданской области "Управление государственным имуществом Магаданской области" на 2016-2020 годы"</t>
  </si>
  <si>
    <t>Подпрограмма "Совершенствование системы управления в сфере имущественно-земельных отношений Магаданской области" на 2016-2020 годы"</t>
  </si>
  <si>
    <t>Подпрограмма "Описание границ Магаданской области с другими субъектами Российской Федерации, границ муниципальных образований и границ населенных пунктов Магаданской области" на 2016-2019 годы"</t>
  </si>
  <si>
    <t>Государственная программа Магаданской области "Повышение мобильности трудовых ресурсов" на 2015-2017 годы"</t>
  </si>
  <si>
    <t>Государственная программа Магаданской области "Развитие системы обращения с отходами производства и потребления на территории Магаданской области" на 2015-2020 годы"</t>
  </si>
  <si>
    <t>Ведомственная целевая программа "Развитие государственно-правовых институтов Магаданской области" на 2016-2017 годы</t>
  </si>
  <si>
    <t>Сведения об исполнении областного бюджета по расходам за II квартал 2016 года в разрезе государственных программ (подпрограмм) Магаданской области области в сравнении с запланированными значениями</t>
  </si>
  <si>
    <t>Отдельное мероприятие "Реконструкция автомобильной дороги "Магадан-Балаганное-Талон"  км 18-км 26"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</si>
</sst>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Roman"/>
      <family val="1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5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0" fillId="3" borderId="0" xfId="0" applyFill="1"/>
    <xf numFmtId="0" fontId="4" fillId="3" borderId="0" xfId="0" applyFont="1" applyFill="1"/>
    <xf numFmtId="0" fontId="0" fillId="3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top" wrapText="1"/>
    </xf>
    <xf numFmtId="165" fontId="6" fillId="3" borderId="1" xfId="0" applyNumberFormat="1" applyFont="1" applyFill="1" applyBorder="1" applyAlignment="1">
      <alignment horizontal="center"/>
    </xf>
    <xf numFmtId="165" fontId="6" fillId="3" borderId="4" xfId="0" applyNumberFormat="1" applyFont="1" applyFill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8"/>
  <sheetViews>
    <sheetView tabSelected="1" topLeftCell="A185" workbookViewId="0">
      <selection activeCell="C188" sqref="C188"/>
    </sheetView>
  </sheetViews>
  <sheetFormatPr defaultRowHeight="15" x14ac:dyDescent="0.25"/>
  <cols>
    <col min="1" max="1" width="66.7109375" customWidth="1"/>
    <col min="2" max="2" width="19.42578125" customWidth="1"/>
    <col min="3" max="3" width="17" customWidth="1"/>
    <col min="4" max="4" width="15" customWidth="1"/>
    <col min="5" max="5" width="17.7109375" customWidth="1"/>
    <col min="6" max="6" width="14.140625" customWidth="1"/>
    <col min="7" max="7" width="14.42578125" customWidth="1"/>
  </cols>
  <sheetData>
    <row r="1" spans="1:7" ht="33.75" customHeight="1" x14ac:dyDescent="0.25">
      <c r="A1" s="38" t="s">
        <v>189</v>
      </c>
      <c r="B1" s="38"/>
      <c r="C1" s="38"/>
      <c r="D1" s="38"/>
    </row>
    <row r="3" spans="1:7" ht="51.75" customHeight="1" x14ac:dyDescent="0.25">
      <c r="A3" s="37" t="s">
        <v>0</v>
      </c>
      <c r="B3" s="39" t="s">
        <v>1</v>
      </c>
      <c r="C3" s="40"/>
      <c r="D3" s="41"/>
      <c r="E3" s="42" t="s">
        <v>164</v>
      </c>
      <c r="F3" s="42"/>
      <c r="G3" s="42"/>
    </row>
    <row r="4" spans="1:7" ht="38.25" x14ac:dyDescent="0.25">
      <c r="A4" s="37"/>
      <c r="B4" s="1" t="s">
        <v>2</v>
      </c>
      <c r="C4" s="1" t="s">
        <v>65</v>
      </c>
      <c r="D4" s="1" t="s">
        <v>66</v>
      </c>
      <c r="E4" s="1" t="s">
        <v>2</v>
      </c>
      <c r="F4" s="1" t="s">
        <v>65</v>
      </c>
      <c r="G4" s="1" t="s">
        <v>66</v>
      </c>
    </row>
    <row r="5" spans="1:7" x14ac:dyDescent="0.25">
      <c r="A5" s="2">
        <v>1</v>
      </c>
      <c r="B5" s="2">
        <v>2</v>
      </c>
      <c r="C5" s="2">
        <v>3</v>
      </c>
      <c r="D5" s="2" t="s">
        <v>4</v>
      </c>
      <c r="E5" s="7" t="s">
        <v>165</v>
      </c>
      <c r="F5" s="7" t="s">
        <v>166</v>
      </c>
      <c r="G5" s="7" t="s">
        <v>167</v>
      </c>
    </row>
    <row r="6" spans="1:7" s="3" customFormat="1" ht="49.5" customHeight="1" x14ac:dyDescent="0.25">
      <c r="A6" s="10" t="s">
        <v>67</v>
      </c>
      <c r="B6" s="11">
        <f>SUM(B7:B14)</f>
        <v>276902.09999999998</v>
      </c>
      <c r="C6" s="11">
        <f>SUM(C7:C14)</f>
        <v>62134.3</v>
      </c>
      <c r="D6" s="11">
        <f>C6/B6*100</f>
        <v>22.439085871865906</v>
      </c>
      <c r="E6" s="16">
        <f>SUM(E7:E14)</f>
        <v>370827.89999999997</v>
      </c>
      <c r="F6" s="16">
        <f>SUM(F7:F14)</f>
        <v>226205.2</v>
      </c>
      <c r="G6" s="16">
        <f>F6/E6*100</f>
        <v>61.00004880970392</v>
      </c>
    </row>
    <row r="7" spans="1:7" ht="30" x14ac:dyDescent="0.25">
      <c r="A7" s="13" t="s">
        <v>68</v>
      </c>
      <c r="B7" s="9">
        <v>9053.9</v>
      </c>
      <c r="C7" s="9">
        <v>859.8</v>
      </c>
      <c r="D7" s="14">
        <f t="shared" ref="D7:D79" si="0">C7/B7*100</f>
        <v>9.4964600890224098</v>
      </c>
      <c r="E7" s="15">
        <v>3967.8</v>
      </c>
      <c r="F7" s="15">
        <v>799.8</v>
      </c>
      <c r="G7" s="12">
        <f t="shared" ref="G7:G10" si="1">F7/E7*100</f>
        <v>20.157265991229394</v>
      </c>
    </row>
    <row r="8" spans="1:7" ht="30" x14ac:dyDescent="0.25">
      <c r="A8" s="13" t="s">
        <v>69</v>
      </c>
      <c r="B8" s="9">
        <v>15572.5</v>
      </c>
      <c r="C8" s="9">
        <v>2691.2</v>
      </c>
      <c r="D8" s="14">
        <f t="shared" si="0"/>
        <v>17.281746668807191</v>
      </c>
      <c r="E8" s="15">
        <v>10757.8</v>
      </c>
      <c r="F8" s="15">
        <v>1666.4</v>
      </c>
      <c r="G8" s="12">
        <f t="shared" si="1"/>
        <v>15.490155979847184</v>
      </c>
    </row>
    <row r="9" spans="1:7" ht="30" x14ac:dyDescent="0.25">
      <c r="A9" s="13" t="s">
        <v>70</v>
      </c>
      <c r="B9" s="9">
        <v>58973.599999999999</v>
      </c>
      <c r="C9" s="9">
        <v>8496.2999999999993</v>
      </c>
      <c r="D9" s="14">
        <f t="shared" si="0"/>
        <v>14.406954976464045</v>
      </c>
      <c r="E9" s="15">
        <v>291698.8</v>
      </c>
      <c r="F9" s="15">
        <v>188257.9</v>
      </c>
      <c r="G9" s="12">
        <f t="shared" si="1"/>
        <v>64.538455420454255</v>
      </c>
    </row>
    <row r="10" spans="1:7" ht="78.75" customHeight="1" x14ac:dyDescent="0.25">
      <c r="A10" s="13" t="s">
        <v>12</v>
      </c>
      <c r="B10" s="9">
        <v>63710.1</v>
      </c>
      <c r="C10" s="9">
        <v>20173</v>
      </c>
      <c r="D10" s="14">
        <f t="shared" si="0"/>
        <v>31.663739344311185</v>
      </c>
      <c r="E10" s="15">
        <v>64403.5</v>
      </c>
      <c r="F10" s="15">
        <v>35481.1</v>
      </c>
      <c r="G10" s="12">
        <f t="shared" si="1"/>
        <v>55.091881652394669</v>
      </c>
    </row>
    <row r="11" spans="1:7" ht="45" x14ac:dyDescent="0.25">
      <c r="A11" s="13" t="s">
        <v>71</v>
      </c>
      <c r="B11" s="9">
        <v>18868</v>
      </c>
      <c r="C11" s="9">
        <v>0</v>
      </c>
      <c r="D11" s="14">
        <f t="shared" si="0"/>
        <v>0</v>
      </c>
      <c r="E11" s="15" t="s">
        <v>168</v>
      </c>
      <c r="F11" s="15" t="s">
        <v>168</v>
      </c>
      <c r="G11" s="15" t="s">
        <v>168</v>
      </c>
    </row>
    <row r="12" spans="1:7" ht="45" x14ac:dyDescent="0.25">
      <c r="A12" s="13" t="s">
        <v>72</v>
      </c>
      <c r="B12" s="9">
        <v>5661</v>
      </c>
      <c r="C12" s="9">
        <v>0</v>
      </c>
      <c r="D12" s="14">
        <f t="shared" si="0"/>
        <v>0</v>
      </c>
      <c r="E12" s="15" t="s">
        <v>168</v>
      </c>
      <c r="F12" s="15" t="s">
        <v>168</v>
      </c>
      <c r="G12" s="15" t="s">
        <v>168</v>
      </c>
    </row>
    <row r="13" spans="1:7" ht="45" x14ac:dyDescent="0.25">
      <c r="A13" s="13" t="s">
        <v>10</v>
      </c>
      <c r="B13" s="9">
        <v>80000</v>
      </c>
      <c r="C13" s="9">
        <v>4851</v>
      </c>
      <c r="D13" s="14">
        <f t="shared" si="0"/>
        <v>6.0637499999999998</v>
      </c>
      <c r="E13" s="15" t="s">
        <v>168</v>
      </c>
      <c r="F13" s="15" t="s">
        <v>168</v>
      </c>
      <c r="G13" s="15" t="s">
        <v>168</v>
      </c>
    </row>
    <row r="14" spans="1:7" ht="45" x14ac:dyDescent="0.25">
      <c r="A14" s="13" t="s">
        <v>11</v>
      </c>
      <c r="B14" s="9">
        <v>25063</v>
      </c>
      <c r="C14" s="9">
        <v>25063</v>
      </c>
      <c r="D14" s="14">
        <f t="shared" si="0"/>
        <v>100</v>
      </c>
      <c r="E14" s="15" t="s">
        <v>168</v>
      </c>
      <c r="F14" s="15" t="s">
        <v>168</v>
      </c>
      <c r="G14" s="15" t="s">
        <v>168</v>
      </c>
    </row>
    <row r="15" spans="1:7" s="3" customFormat="1" ht="42.75" x14ac:dyDescent="0.25">
      <c r="A15" s="10" t="s">
        <v>73</v>
      </c>
      <c r="B15" s="11">
        <f>SUM(B16:B16)</f>
        <v>27336.9</v>
      </c>
      <c r="C15" s="11">
        <f>SUM(C16:C16)</f>
        <v>3060.5</v>
      </c>
      <c r="D15" s="11">
        <f t="shared" si="0"/>
        <v>11.195490344552599</v>
      </c>
      <c r="E15" s="16">
        <f>E16</f>
        <v>32767.599999999999</v>
      </c>
      <c r="F15" s="16">
        <f>F16</f>
        <v>504.6</v>
      </c>
      <c r="G15" s="16">
        <f>F15/E15*100</f>
        <v>1.5399357902318145</v>
      </c>
    </row>
    <row r="16" spans="1:7" ht="30" x14ac:dyDescent="0.25">
      <c r="A16" s="13" t="s">
        <v>73</v>
      </c>
      <c r="B16" s="9">
        <v>27336.9</v>
      </c>
      <c r="C16" s="9">
        <v>3060.5</v>
      </c>
      <c r="D16" s="14">
        <f t="shared" si="0"/>
        <v>11.195490344552599</v>
      </c>
      <c r="E16" s="15">
        <v>32767.599999999999</v>
      </c>
      <c r="F16" s="15">
        <v>504.6</v>
      </c>
      <c r="G16" s="15">
        <f t="shared" ref="G16:G84" si="2">F16/E16*100</f>
        <v>1.5399357902318145</v>
      </c>
    </row>
    <row r="17" spans="1:7" s="3" customFormat="1" ht="28.5" x14ac:dyDescent="0.25">
      <c r="A17" s="10" t="s">
        <v>74</v>
      </c>
      <c r="B17" s="11">
        <f>SUM(B18:B20)</f>
        <v>162172</v>
      </c>
      <c r="C17" s="11">
        <f>SUM(C18:C20)</f>
        <v>72290.099999999991</v>
      </c>
      <c r="D17" s="11">
        <f t="shared" si="0"/>
        <v>44.576190711096849</v>
      </c>
      <c r="E17" s="16">
        <f>SUM(E18:E20)</f>
        <v>263615.5</v>
      </c>
      <c r="F17" s="16">
        <f>SUM(F18:F20)</f>
        <v>122979.40000000001</v>
      </c>
      <c r="G17" s="16">
        <f t="shared" si="2"/>
        <v>46.651050488305891</v>
      </c>
    </row>
    <row r="18" spans="1:7" ht="30" x14ac:dyDescent="0.25">
      <c r="A18" s="13" t="s">
        <v>75</v>
      </c>
      <c r="B18" s="9">
        <v>146119.4</v>
      </c>
      <c r="C18" s="9">
        <v>58584.7</v>
      </c>
      <c r="D18" s="14">
        <f t="shared" si="0"/>
        <v>40.093717877297607</v>
      </c>
      <c r="E18" s="15">
        <v>249122</v>
      </c>
      <c r="F18" s="15">
        <v>111386.3</v>
      </c>
      <c r="G18" s="15">
        <f t="shared" si="2"/>
        <v>44.71154695289858</v>
      </c>
    </row>
    <row r="19" spans="1:7" ht="45" x14ac:dyDescent="0.25">
      <c r="A19" s="13" t="s">
        <v>76</v>
      </c>
      <c r="B19" s="9">
        <v>790.6</v>
      </c>
      <c r="C19" s="9">
        <v>0</v>
      </c>
      <c r="D19" s="14">
        <f t="shared" si="0"/>
        <v>0</v>
      </c>
      <c r="E19" s="15" t="s">
        <v>168</v>
      </c>
      <c r="F19" s="15" t="s">
        <v>168</v>
      </c>
      <c r="G19" s="15" t="s">
        <v>168</v>
      </c>
    </row>
    <row r="20" spans="1:7" ht="45" x14ac:dyDescent="0.25">
      <c r="A20" s="13" t="s">
        <v>77</v>
      </c>
      <c r="B20" s="9">
        <v>15262</v>
      </c>
      <c r="C20" s="9">
        <v>13705.4</v>
      </c>
      <c r="D20" s="14">
        <f t="shared" si="0"/>
        <v>89.800812475429169</v>
      </c>
      <c r="E20" s="15">
        <v>14493.5</v>
      </c>
      <c r="F20" s="15">
        <v>11593.1</v>
      </c>
      <c r="G20" s="15">
        <f t="shared" si="2"/>
        <v>79.988270604063899</v>
      </c>
    </row>
    <row r="21" spans="1:7" s="3" customFormat="1" ht="42.75" x14ac:dyDescent="0.25">
      <c r="A21" s="18" t="s">
        <v>13</v>
      </c>
      <c r="B21" s="11">
        <f>SUM(B22:B22)</f>
        <v>521.70000000000005</v>
      </c>
      <c r="C21" s="11">
        <f>SUM(C22:C22)</f>
        <v>307.3</v>
      </c>
      <c r="D21" s="11">
        <f t="shared" si="0"/>
        <v>58.903584435499326</v>
      </c>
      <c r="E21" s="19">
        <f>E22</f>
        <v>601.9</v>
      </c>
      <c r="F21" s="19">
        <f>F22</f>
        <v>31.6</v>
      </c>
      <c r="G21" s="16">
        <f t="shared" si="2"/>
        <v>5.2500415351387275</v>
      </c>
    </row>
    <row r="22" spans="1:7" ht="30" x14ac:dyDescent="0.25">
      <c r="A22" s="20" t="s">
        <v>13</v>
      </c>
      <c r="B22" s="8">
        <v>521.70000000000005</v>
      </c>
      <c r="C22" s="8">
        <v>307.3</v>
      </c>
      <c r="D22" s="14">
        <f t="shared" si="0"/>
        <v>58.903584435499326</v>
      </c>
      <c r="E22" s="21">
        <v>601.9</v>
      </c>
      <c r="F22" s="21">
        <v>31.6</v>
      </c>
      <c r="G22" s="15">
        <f t="shared" si="2"/>
        <v>5.2500415351387275</v>
      </c>
    </row>
    <row r="23" spans="1:7" s="3" customFormat="1" ht="42.75" x14ac:dyDescent="0.25">
      <c r="A23" s="10" t="s">
        <v>78</v>
      </c>
      <c r="B23" s="11">
        <f>SUM(B24:B28)</f>
        <v>984973.1</v>
      </c>
      <c r="C23" s="11">
        <f>SUM(C24:C28)</f>
        <v>469693.7</v>
      </c>
      <c r="D23" s="11">
        <f t="shared" si="0"/>
        <v>47.685941880037127</v>
      </c>
      <c r="E23" s="16">
        <f>SUM(E24:E30)</f>
        <v>2945179.1</v>
      </c>
      <c r="F23" s="16">
        <f>SUM(F24:F30)</f>
        <v>1439095.7999999998</v>
      </c>
      <c r="G23" s="16">
        <f t="shared" si="2"/>
        <v>48.862760162870899</v>
      </c>
    </row>
    <row r="24" spans="1:7" ht="30" x14ac:dyDescent="0.25">
      <c r="A24" s="13" t="s">
        <v>79</v>
      </c>
      <c r="B24" s="9">
        <v>13994.4</v>
      </c>
      <c r="C24" s="9">
        <v>7060.6</v>
      </c>
      <c r="D24" s="14">
        <f t="shared" si="0"/>
        <v>50.45303835820043</v>
      </c>
      <c r="E24" s="15">
        <v>13943.2</v>
      </c>
      <c r="F24" s="15">
        <v>4690.3</v>
      </c>
      <c r="G24" s="15">
        <f t="shared" si="2"/>
        <v>33.638619542142408</v>
      </c>
    </row>
    <row r="25" spans="1:7" ht="45" x14ac:dyDescent="0.25">
      <c r="A25" s="13" t="s">
        <v>80</v>
      </c>
      <c r="B25" s="9">
        <v>14170.2</v>
      </c>
      <c r="C25" s="9">
        <v>5041.6000000000004</v>
      </c>
      <c r="D25" s="14">
        <f t="shared" si="0"/>
        <v>35.578890911913739</v>
      </c>
      <c r="E25" s="15">
        <v>11817.2</v>
      </c>
      <c r="F25" s="15">
        <v>3482.4</v>
      </c>
      <c r="G25" s="15">
        <f t="shared" si="2"/>
        <v>29.468909724807908</v>
      </c>
    </row>
    <row r="26" spans="1:7" ht="46.5" customHeight="1" x14ac:dyDescent="0.25">
      <c r="A26" s="13" t="s">
        <v>81</v>
      </c>
      <c r="B26" s="9">
        <v>2148.6</v>
      </c>
      <c r="C26" s="9">
        <v>940</v>
      </c>
      <c r="D26" s="14">
        <f t="shared" si="0"/>
        <v>43.749418225821465</v>
      </c>
      <c r="E26" s="15">
        <v>2164.8000000000002</v>
      </c>
      <c r="F26" s="15">
        <v>500</v>
      </c>
      <c r="G26" s="15">
        <f t="shared" si="2"/>
        <v>23.096821877309679</v>
      </c>
    </row>
    <row r="27" spans="1:7" ht="49.5" customHeight="1" x14ac:dyDescent="0.25">
      <c r="A27" s="13" t="s">
        <v>14</v>
      </c>
      <c r="B27" s="9">
        <v>841522.3</v>
      </c>
      <c r="C27" s="9">
        <v>404083.5</v>
      </c>
      <c r="D27" s="14">
        <f t="shared" si="0"/>
        <v>48.018157094589171</v>
      </c>
      <c r="E27" s="15" t="s">
        <v>168</v>
      </c>
      <c r="F27" s="15" t="s">
        <v>168</v>
      </c>
      <c r="G27" s="15" t="s">
        <v>168</v>
      </c>
    </row>
    <row r="28" spans="1:7" ht="32.25" customHeight="1" x14ac:dyDescent="0.25">
      <c r="A28" s="13" t="s">
        <v>15</v>
      </c>
      <c r="B28" s="9">
        <v>113137.60000000001</v>
      </c>
      <c r="C28" s="9">
        <v>52568</v>
      </c>
      <c r="D28" s="14">
        <f t="shared" si="0"/>
        <v>46.46377508449887</v>
      </c>
      <c r="E28" s="15" t="s">
        <v>168</v>
      </c>
      <c r="F28" s="15" t="s">
        <v>168</v>
      </c>
      <c r="G28" s="15" t="s">
        <v>168</v>
      </c>
    </row>
    <row r="29" spans="1:7" ht="32.25" customHeight="1" x14ac:dyDescent="0.25">
      <c r="A29" s="13" t="s">
        <v>169</v>
      </c>
      <c r="B29" s="9" t="s">
        <v>168</v>
      </c>
      <c r="C29" s="9" t="s">
        <v>168</v>
      </c>
      <c r="D29" s="14" t="s">
        <v>168</v>
      </c>
      <c r="E29" s="15">
        <v>1743981.3</v>
      </c>
      <c r="F29" s="15">
        <v>874496</v>
      </c>
      <c r="G29" s="15"/>
    </row>
    <row r="30" spans="1:7" ht="32.25" customHeight="1" x14ac:dyDescent="0.25">
      <c r="A30" s="13" t="s">
        <v>170</v>
      </c>
      <c r="B30" s="9" t="s">
        <v>168</v>
      </c>
      <c r="C30" s="9" t="s">
        <v>168</v>
      </c>
      <c r="D30" s="14" t="s">
        <v>168</v>
      </c>
      <c r="E30" s="15">
        <v>1173272.6000000001</v>
      </c>
      <c r="F30" s="15">
        <v>555927.1</v>
      </c>
      <c r="G30" s="15"/>
    </row>
    <row r="31" spans="1:7" s="3" customFormat="1" ht="42.75" x14ac:dyDescent="0.25">
      <c r="A31" s="10" t="s">
        <v>82</v>
      </c>
      <c r="B31" s="11">
        <f>SUM(B32:B39)</f>
        <v>219425</v>
      </c>
      <c r="C31" s="11">
        <f>SUM(C32:C39)</f>
        <v>80520.3</v>
      </c>
      <c r="D31" s="11">
        <f t="shared" si="0"/>
        <v>36.696046485131596</v>
      </c>
      <c r="E31" s="16">
        <f>SUM(E32:E41)</f>
        <v>2602855.7999999998</v>
      </c>
      <c r="F31" s="16">
        <f>SUM(F32:F41)</f>
        <v>2178652.0999999996</v>
      </c>
      <c r="G31" s="16">
        <f t="shared" si="2"/>
        <v>83.70237413843671</v>
      </c>
    </row>
    <row r="32" spans="1:7" ht="30" x14ac:dyDescent="0.25">
      <c r="A32" s="13" t="s">
        <v>83</v>
      </c>
      <c r="B32" s="9">
        <v>6295</v>
      </c>
      <c r="C32" s="9">
        <v>6294.9</v>
      </c>
      <c r="D32" s="14">
        <f t="shared" si="0"/>
        <v>99.998411437648926</v>
      </c>
      <c r="E32" s="15" t="s">
        <v>168</v>
      </c>
      <c r="F32" s="15" t="s">
        <v>168</v>
      </c>
      <c r="G32" s="15" t="s">
        <v>168</v>
      </c>
    </row>
    <row r="33" spans="1:7" ht="45" x14ac:dyDescent="0.25">
      <c r="A33" s="13" t="s">
        <v>84</v>
      </c>
      <c r="B33" s="9">
        <v>25000</v>
      </c>
      <c r="C33" s="9">
        <v>17800</v>
      </c>
      <c r="D33" s="14">
        <f t="shared" si="0"/>
        <v>71.2</v>
      </c>
      <c r="E33" s="15">
        <v>37311.699999999997</v>
      </c>
      <c r="F33" s="15">
        <v>2400</v>
      </c>
      <c r="G33" s="15">
        <f t="shared" si="2"/>
        <v>6.4322987159523697</v>
      </c>
    </row>
    <row r="34" spans="1:7" ht="34.5" customHeight="1" x14ac:dyDescent="0.25">
      <c r="A34" s="13" t="s">
        <v>85</v>
      </c>
      <c r="B34" s="9">
        <v>32000</v>
      </c>
      <c r="C34" s="9">
        <v>0</v>
      </c>
      <c r="D34" s="14">
        <f t="shared" si="0"/>
        <v>0</v>
      </c>
      <c r="E34" s="15">
        <v>56086.8</v>
      </c>
      <c r="F34" s="15">
        <v>22086.799999999999</v>
      </c>
      <c r="G34" s="15">
        <f t="shared" si="2"/>
        <v>39.379675788242508</v>
      </c>
    </row>
    <row r="35" spans="1:7" ht="34.5" customHeight="1" x14ac:dyDescent="0.25">
      <c r="A35" s="13" t="s">
        <v>86</v>
      </c>
      <c r="B35" s="9">
        <v>8000</v>
      </c>
      <c r="C35" s="9">
        <v>0</v>
      </c>
      <c r="D35" s="14">
        <f t="shared" si="0"/>
        <v>0</v>
      </c>
      <c r="E35" s="15">
        <v>9000</v>
      </c>
      <c r="F35" s="15">
        <v>0</v>
      </c>
      <c r="G35" s="15">
        <f t="shared" si="2"/>
        <v>0</v>
      </c>
    </row>
    <row r="36" spans="1:7" ht="45.75" customHeight="1" x14ac:dyDescent="0.25">
      <c r="A36" s="13" t="s">
        <v>87</v>
      </c>
      <c r="B36" s="9">
        <v>126006.1</v>
      </c>
      <c r="C36" s="9">
        <v>40673.300000000003</v>
      </c>
      <c r="D36" s="14">
        <f t="shared" si="0"/>
        <v>32.27883411993546</v>
      </c>
      <c r="E36" s="15">
        <v>45048.800000000003</v>
      </c>
      <c r="F36" s="15">
        <v>0</v>
      </c>
      <c r="G36" s="15">
        <f t="shared" si="2"/>
        <v>0</v>
      </c>
    </row>
    <row r="37" spans="1:7" ht="52.5" customHeight="1" x14ac:dyDescent="0.25">
      <c r="A37" s="13" t="s">
        <v>88</v>
      </c>
      <c r="B37" s="9">
        <v>10036.9</v>
      </c>
      <c r="C37" s="9">
        <v>10036.700000000001</v>
      </c>
      <c r="D37" s="14">
        <f t="shared" si="0"/>
        <v>99.99800735286793</v>
      </c>
      <c r="E37" s="15" t="s">
        <v>168</v>
      </c>
      <c r="F37" s="15" t="s">
        <v>168</v>
      </c>
      <c r="G37" s="15" t="s">
        <v>168</v>
      </c>
    </row>
    <row r="38" spans="1:7" ht="30" customHeight="1" x14ac:dyDescent="0.25">
      <c r="A38" s="13" t="s">
        <v>89</v>
      </c>
      <c r="B38" s="9">
        <v>1970</v>
      </c>
      <c r="C38" s="9">
        <v>0</v>
      </c>
      <c r="D38" s="14">
        <f t="shared" si="0"/>
        <v>0</v>
      </c>
      <c r="E38" s="15">
        <v>2000</v>
      </c>
      <c r="F38" s="15">
        <v>0</v>
      </c>
      <c r="G38" s="15">
        <f t="shared" si="2"/>
        <v>0</v>
      </c>
    </row>
    <row r="39" spans="1:7" ht="60" customHeight="1" x14ac:dyDescent="0.25">
      <c r="A39" s="13" t="s">
        <v>90</v>
      </c>
      <c r="B39" s="9">
        <v>10117</v>
      </c>
      <c r="C39" s="9">
        <v>5715.4</v>
      </c>
      <c r="D39" s="14">
        <f t="shared" si="0"/>
        <v>56.493031531086288</v>
      </c>
      <c r="E39" s="15">
        <v>11281.2</v>
      </c>
      <c r="F39" s="15">
        <v>0</v>
      </c>
      <c r="G39" s="15">
        <f t="shared" si="2"/>
        <v>0</v>
      </c>
    </row>
    <row r="40" spans="1:7" ht="30" customHeight="1" x14ac:dyDescent="0.25">
      <c r="A40" s="13" t="s">
        <v>171</v>
      </c>
      <c r="B40" s="9" t="s">
        <v>168</v>
      </c>
      <c r="C40" s="9" t="s">
        <v>168</v>
      </c>
      <c r="D40" s="14" t="s">
        <v>168</v>
      </c>
      <c r="E40" s="15">
        <v>2427127.2999999998</v>
      </c>
      <c r="F40" s="15">
        <v>2154165.2999999998</v>
      </c>
      <c r="G40" s="15">
        <f t="shared" si="2"/>
        <v>88.753700722660895</v>
      </c>
    </row>
    <row r="41" spans="1:7" ht="60" customHeight="1" x14ac:dyDescent="0.25">
      <c r="A41" s="13" t="s">
        <v>172</v>
      </c>
      <c r="B41" s="9" t="s">
        <v>168</v>
      </c>
      <c r="C41" s="9" t="s">
        <v>168</v>
      </c>
      <c r="D41" s="14" t="s">
        <v>168</v>
      </c>
      <c r="E41" s="15">
        <v>15000</v>
      </c>
      <c r="F41" s="15">
        <v>0</v>
      </c>
      <c r="G41" s="15">
        <f t="shared" si="2"/>
        <v>0</v>
      </c>
    </row>
    <row r="42" spans="1:7" s="3" customFormat="1" ht="42.75" x14ac:dyDescent="0.25">
      <c r="A42" s="10" t="s">
        <v>91</v>
      </c>
      <c r="B42" s="11">
        <f>SUM(B43:B45)</f>
        <v>2645</v>
      </c>
      <c r="C42" s="11">
        <f>SUM(C43:C45)</f>
        <v>1340</v>
      </c>
      <c r="D42" s="11">
        <f t="shared" si="0"/>
        <v>50.661625708884685</v>
      </c>
      <c r="E42" s="16">
        <f>SUM(E43:E45)</f>
        <v>3740</v>
      </c>
      <c r="F42" s="16">
        <f>SUM(F43:F45)</f>
        <v>1106.3</v>
      </c>
      <c r="G42" s="22">
        <f t="shared" si="2"/>
        <v>29.580213903743314</v>
      </c>
    </row>
    <row r="43" spans="1:7" ht="30" x14ac:dyDescent="0.25">
      <c r="A43" s="13" t="s">
        <v>92</v>
      </c>
      <c r="B43" s="9">
        <v>2074.6</v>
      </c>
      <c r="C43" s="9">
        <v>1128.5999999999999</v>
      </c>
      <c r="D43" s="14">
        <f t="shared" si="0"/>
        <v>54.400848356309652</v>
      </c>
      <c r="E43" s="15">
        <v>2590</v>
      </c>
      <c r="F43" s="15">
        <v>781</v>
      </c>
      <c r="G43" s="15">
        <f t="shared" si="2"/>
        <v>30.154440154440152</v>
      </c>
    </row>
    <row r="44" spans="1:7" ht="45" x14ac:dyDescent="0.25">
      <c r="A44" s="13" t="s">
        <v>93</v>
      </c>
      <c r="B44" s="9">
        <v>83</v>
      </c>
      <c r="C44" s="9">
        <v>18</v>
      </c>
      <c r="D44" s="14">
        <f t="shared" si="0"/>
        <v>21.686746987951807</v>
      </c>
      <c r="E44" s="15">
        <v>350</v>
      </c>
      <c r="F44" s="15">
        <v>18.5</v>
      </c>
      <c r="G44" s="15">
        <f t="shared" si="2"/>
        <v>5.2857142857142856</v>
      </c>
    </row>
    <row r="45" spans="1:7" ht="30" x14ac:dyDescent="0.25">
      <c r="A45" s="13" t="s">
        <v>94</v>
      </c>
      <c r="B45" s="9">
        <v>487.4</v>
      </c>
      <c r="C45" s="9">
        <v>193.4</v>
      </c>
      <c r="D45" s="14">
        <f t="shared" si="0"/>
        <v>39.679934345506773</v>
      </c>
      <c r="E45" s="15">
        <v>800</v>
      </c>
      <c r="F45" s="15">
        <v>306.8</v>
      </c>
      <c r="G45" s="15">
        <f t="shared" si="2"/>
        <v>38.35</v>
      </c>
    </row>
    <row r="46" spans="1:7" s="3" customFormat="1" ht="71.25" x14ac:dyDescent="0.25">
      <c r="A46" s="10" t="s">
        <v>95</v>
      </c>
      <c r="B46" s="11">
        <f>SUM(B47:B49)</f>
        <v>18468.099999999999</v>
      </c>
      <c r="C46" s="11">
        <f>SUM(C47:C49)</f>
        <v>7520.9</v>
      </c>
      <c r="D46" s="11">
        <f t="shared" si="0"/>
        <v>40.723734439384671</v>
      </c>
      <c r="E46" s="16">
        <f>SUM(E47:E49)</f>
        <v>18699.7</v>
      </c>
      <c r="F46" s="16">
        <f>SUM(F47:F49)</f>
        <v>5439.9</v>
      </c>
      <c r="G46" s="16">
        <f t="shared" si="2"/>
        <v>29.09084102953523</v>
      </c>
    </row>
    <row r="47" spans="1:7" ht="45" x14ac:dyDescent="0.25">
      <c r="A47" s="13" t="s">
        <v>96</v>
      </c>
      <c r="B47" s="9">
        <v>11448.4</v>
      </c>
      <c r="C47" s="9">
        <v>6624.5</v>
      </c>
      <c r="D47" s="14">
        <f t="shared" si="0"/>
        <v>57.863980992977183</v>
      </c>
      <c r="E47" s="15">
        <v>10157</v>
      </c>
      <c r="F47" s="15">
        <v>2587.6999999999998</v>
      </c>
      <c r="G47" s="15">
        <f t="shared" si="2"/>
        <v>25.477010928423745</v>
      </c>
    </row>
    <row r="48" spans="1:7" ht="30" x14ac:dyDescent="0.25">
      <c r="A48" s="13" t="s">
        <v>97</v>
      </c>
      <c r="B48" s="9">
        <v>3101.5</v>
      </c>
      <c r="C48" s="9">
        <v>746.2</v>
      </c>
      <c r="D48" s="14">
        <f t="shared" si="0"/>
        <v>24.059326132516524</v>
      </c>
      <c r="E48" s="15">
        <v>2797</v>
      </c>
      <c r="F48" s="15">
        <v>1051</v>
      </c>
      <c r="G48" s="15">
        <f t="shared" si="2"/>
        <v>37.575974258133712</v>
      </c>
    </row>
    <row r="49" spans="1:7" ht="45" x14ac:dyDescent="0.25">
      <c r="A49" s="13" t="s">
        <v>98</v>
      </c>
      <c r="B49" s="9">
        <v>3918.2</v>
      </c>
      <c r="C49" s="9">
        <v>150.19999999999999</v>
      </c>
      <c r="D49" s="14">
        <f t="shared" si="0"/>
        <v>3.8333928844877749</v>
      </c>
      <c r="E49" s="15">
        <v>5745.7</v>
      </c>
      <c r="F49" s="15">
        <v>1801.2</v>
      </c>
      <c r="G49" s="15">
        <f t="shared" si="2"/>
        <v>31.348660737595075</v>
      </c>
    </row>
    <row r="50" spans="1:7" s="3" customFormat="1" ht="71.25" x14ac:dyDescent="0.25">
      <c r="A50" s="10" t="s">
        <v>99</v>
      </c>
      <c r="B50" s="11">
        <f>SUM(B51:B54)</f>
        <v>65848.899999999994</v>
      </c>
      <c r="C50" s="11">
        <f>SUM(C51:C54)</f>
        <v>30747.4</v>
      </c>
      <c r="D50" s="11">
        <f t="shared" si="0"/>
        <v>46.693870360780522</v>
      </c>
      <c r="E50" s="16">
        <f>SUM(E51:E54)</f>
        <v>52941</v>
      </c>
      <c r="F50" s="16">
        <f>SUM(F51:F54)</f>
        <v>22919.200000000001</v>
      </c>
      <c r="G50" s="22">
        <f t="shared" si="2"/>
        <v>43.291966528777323</v>
      </c>
    </row>
    <row r="51" spans="1:7" ht="30" x14ac:dyDescent="0.25">
      <c r="A51" s="13" t="s">
        <v>100</v>
      </c>
      <c r="B51" s="9">
        <v>3100</v>
      </c>
      <c r="C51" s="9">
        <v>337.5</v>
      </c>
      <c r="D51" s="14">
        <f t="shared" si="0"/>
        <v>10.887096774193548</v>
      </c>
      <c r="E51" s="15">
        <v>3100</v>
      </c>
      <c r="F51" s="15">
        <v>0</v>
      </c>
      <c r="G51" s="15">
        <f t="shared" si="2"/>
        <v>0</v>
      </c>
    </row>
    <row r="52" spans="1:7" ht="30" x14ac:dyDescent="0.25">
      <c r="A52" s="13" t="s">
        <v>101</v>
      </c>
      <c r="B52" s="9">
        <v>2130</v>
      </c>
      <c r="C52" s="9">
        <v>2130</v>
      </c>
      <c r="D52" s="14">
        <f t="shared" si="0"/>
        <v>100</v>
      </c>
      <c r="E52" s="15" t="s">
        <v>168</v>
      </c>
      <c r="F52" s="15" t="s">
        <v>168</v>
      </c>
      <c r="G52" s="15" t="s">
        <v>168</v>
      </c>
    </row>
    <row r="53" spans="1:7" ht="45" x14ac:dyDescent="0.25">
      <c r="A53" s="13" t="s">
        <v>102</v>
      </c>
      <c r="B53" s="9">
        <v>19607.099999999999</v>
      </c>
      <c r="C53" s="9">
        <v>8269.1</v>
      </c>
      <c r="D53" s="14">
        <f t="shared" si="0"/>
        <v>42.174008394918175</v>
      </c>
      <c r="E53" s="15">
        <v>19849.5</v>
      </c>
      <c r="F53" s="15">
        <v>7804.1</v>
      </c>
      <c r="G53" s="15">
        <f t="shared" si="2"/>
        <v>39.316355575707199</v>
      </c>
    </row>
    <row r="54" spans="1:7" ht="30" x14ac:dyDescent="0.25">
      <c r="A54" s="13" t="s">
        <v>103</v>
      </c>
      <c r="B54" s="9">
        <v>41011.800000000003</v>
      </c>
      <c r="C54" s="9">
        <v>20010.8</v>
      </c>
      <c r="D54" s="14">
        <f t="shared" si="0"/>
        <v>48.792786466334078</v>
      </c>
      <c r="E54" s="15">
        <v>29991.5</v>
      </c>
      <c r="F54" s="15">
        <v>15115.1</v>
      </c>
      <c r="G54" s="15">
        <f t="shared" si="2"/>
        <v>50.397946084724012</v>
      </c>
    </row>
    <row r="55" spans="1:7" s="3" customFormat="1" ht="42.75" x14ac:dyDescent="0.25">
      <c r="A55" s="10" t="s">
        <v>104</v>
      </c>
      <c r="B55" s="11">
        <f>SUM(B56:B63)</f>
        <v>3773730.6999999997</v>
      </c>
      <c r="C55" s="11">
        <f>SUM(C56:C63)</f>
        <v>1694656.3</v>
      </c>
      <c r="D55" s="11">
        <f t="shared" si="0"/>
        <v>44.906656958855073</v>
      </c>
      <c r="E55" s="16">
        <f>SUM(E56:E63)</f>
        <v>121557.20000000001</v>
      </c>
      <c r="F55" s="16">
        <f>SUM(F56:F63)</f>
        <v>43348.7</v>
      </c>
      <c r="G55" s="22">
        <f t="shared" si="2"/>
        <v>35.661153761356786</v>
      </c>
    </row>
    <row r="56" spans="1:7" ht="30" x14ac:dyDescent="0.25">
      <c r="A56" s="13" t="s">
        <v>17</v>
      </c>
      <c r="B56" s="9">
        <v>58282.7</v>
      </c>
      <c r="C56" s="9">
        <v>16954</v>
      </c>
      <c r="D56" s="14">
        <f t="shared" si="0"/>
        <v>29.089249468538693</v>
      </c>
      <c r="E56" s="15">
        <v>35238.9</v>
      </c>
      <c r="F56" s="15">
        <v>5842.6</v>
      </c>
      <c r="G56" s="15">
        <f t="shared" si="2"/>
        <v>16.579972700623461</v>
      </c>
    </row>
    <row r="57" spans="1:7" ht="30" x14ac:dyDescent="0.25">
      <c r="A57" s="13" t="s">
        <v>18</v>
      </c>
      <c r="B57" s="9">
        <v>2100</v>
      </c>
      <c r="C57" s="9">
        <v>0</v>
      </c>
      <c r="D57" s="14">
        <f t="shared" si="0"/>
        <v>0</v>
      </c>
      <c r="E57" s="15" t="s">
        <v>168</v>
      </c>
      <c r="F57" s="15" t="s">
        <v>168</v>
      </c>
      <c r="G57" s="15" t="s">
        <v>168</v>
      </c>
    </row>
    <row r="58" spans="1:7" ht="30" x14ac:dyDescent="0.25">
      <c r="A58" s="13" t="s">
        <v>19</v>
      </c>
      <c r="B58" s="9">
        <v>5450</v>
      </c>
      <c r="C58" s="9">
        <v>368.3</v>
      </c>
      <c r="D58" s="14">
        <f t="shared" si="0"/>
        <v>6.757798165137614</v>
      </c>
      <c r="E58" s="15" t="s">
        <v>168</v>
      </c>
      <c r="F58" s="15" t="s">
        <v>168</v>
      </c>
      <c r="G58" s="15" t="s">
        <v>168</v>
      </c>
    </row>
    <row r="59" spans="1:7" ht="30" x14ac:dyDescent="0.25">
      <c r="A59" s="13" t="s">
        <v>20</v>
      </c>
      <c r="B59" s="9">
        <v>22182.3</v>
      </c>
      <c r="C59" s="9">
        <v>1061</v>
      </c>
      <c r="D59" s="14">
        <f t="shared" si="0"/>
        <v>4.7830928262623811</v>
      </c>
      <c r="E59" s="15">
        <v>16974.400000000001</v>
      </c>
      <c r="F59" s="15">
        <v>7350.1</v>
      </c>
      <c r="G59" s="15">
        <f t="shared" si="2"/>
        <v>43.301088698275045</v>
      </c>
    </row>
    <row r="60" spans="1:7" ht="30" x14ac:dyDescent="0.25">
      <c r="A60" s="13" t="s">
        <v>21</v>
      </c>
      <c r="B60" s="9">
        <v>5000</v>
      </c>
      <c r="C60" s="9">
        <v>3176.4</v>
      </c>
      <c r="D60" s="14">
        <f t="shared" si="0"/>
        <v>63.528000000000006</v>
      </c>
      <c r="E60" s="15">
        <v>5000</v>
      </c>
      <c r="F60" s="15">
        <v>3500</v>
      </c>
      <c r="G60" s="15">
        <f t="shared" si="2"/>
        <v>70</v>
      </c>
    </row>
    <row r="61" spans="1:7" ht="60" x14ac:dyDescent="0.25">
      <c r="A61" s="13" t="s">
        <v>16</v>
      </c>
      <c r="B61" s="9">
        <v>2530</v>
      </c>
      <c r="C61" s="9">
        <v>0</v>
      </c>
      <c r="D61" s="14">
        <f t="shared" si="0"/>
        <v>0</v>
      </c>
      <c r="E61" s="15" t="s">
        <v>168</v>
      </c>
      <c r="F61" s="15" t="s">
        <v>168</v>
      </c>
      <c r="G61" s="15" t="s">
        <v>168</v>
      </c>
    </row>
    <row r="62" spans="1:7" ht="59.25" customHeight="1" x14ac:dyDescent="0.25">
      <c r="A62" s="13" t="s">
        <v>105</v>
      </c>
      <c r="B62" s="9">
        <v>3618809.9</v>
      </c>
      <c r="C62" s="9">
        <v>1643808</v>
      </c>
      <c r="D62" s="14">
        <f t="shared" si="0"/>
        <v>45.423994225283842</v>
      </c>
      <c r="E62" s="15" t="s">
        <v>168</v>
      </c>
      <c r="F62" s="15" t="s">
        <v>168</v>
      </c>
      <c r="G62" s="15" t="s">
        <v>168</v>
      </c>
    </row>
    <row r="63" spans="1:7" ht="30" x14ac:dyDescent="0.25">
      <c r="A63" s="13" t="s">
        <v>22</v>
      </c>
      <c r="B63" s="9">
        <v>59375.8</v>
      </c>
      <c r="C63" s="9">
        <v>29288.6</v>
      </c>
      <c r="D63" s="14">
        <f t="shared" si="0"/>
        <v>49.327503797843562</v>
      </c>
      <c r="E63" s="15">
        <v>64343.9</v>
      </c>
      <c r="F63" s="15">
        <v>26656</v>
      </c>
      <c r="G63" s="15">
        <f t="shared" si="2"/>
        <v>41.427392495636731</v>
      </c>
    </row>
    <row r="64" spans="1:7" s="3" customFormat="1" ht="42.75" x14ac:dyDescent="0.25">
      <c r="A64" s="10" t="s">
        <v>23</v>
      </c>
      <c r="B64" s="11">
        <f>B65</f>
        <v>163902.39999999999</v>
      </c>
      <c r="C64" s="11">
        <f>C65</f>
        <v>59945.599999999999</v>
      </c>
      <c r="D64" s="11">
        <f t="shared" si="0"/>
        <v>36.573961089038356</v>
      </c>
      <c r="E64" s="16">
        <f>E65</f>
        <v>199927.2</v>
      </c>
      <c r="F64" s="16">
        <f>F65</f>
        <v>25534.400000000001</v>
      </c>
      <c r="G64" s="22">
        <f t="shared" si="2"/>
        <v>12.7718489530189</v>
      </c>
    </row>
    <row r="65" spans="1:7" s="3" customFormat="1" ht="45" x14ac:dyDescent="0.25">
      <c r="A65" s="26" t="s">
        <v>23</v>
      </c>
      <c r="B65" s="25">
        <v>163902.39999999999</v>
      </c>
      <c r="C65" s="25">
        <v>59945.599999999999</v>
      </c>
      <c r="D65" s="14">
        <f t="shared" si="0"/>
        <v>36.573961089038356</v>
      </c>
      <c r="E65" s="15">
        <v>199927.2</v>
      </c>
      <c r="F65" s="15">
        <v>25534.400000000001</v>
      </c>
      <c r="G65" s="15">
        <f t="shared" si="2"/>
        <v>12.7718489530189</v>
      </c>
    </row>
    <row r="66" spans="1:7" s="3" customFormat="1" ht="42.75" x14ac:dyDescent="0.25">
      <c r="A66" s="10" t="s">
        <v>24</v>
      </c>
      <c r="B66" s="11">
        <f>SUM(B67:B78)</f>
        <v>2379453.3000000007</v>
      </c>
      <c r="C66" s="11">
        <f>SUM(C67:C78)</f>
        <v>626311.29999999993</v>
      </c>
      <c r="D66" s="11">
        <f t="shared" si="0"/>
        <v>26.321647077503048</v>
      </c>
      <c r="E66" s="16">
        <f>SUM(E67:E78)</f>
        <v>2185498.4000000004</v>
      </c>
      <c r="F66" s="16">
        <f>SUM(F67:F78)</f>
        <v>897208.5</v>
      </c>
      <c r="G66" s="22">
        <f t="shared" si="2"/>
        <v>41.052809738959304</v>
      </c>
    </row>
    <row r="67" spans="1:7" ht="45" x14ac:dyDescent="0.25">
      <c r="A67" s="13" t="s">
        <v>28</v>
      </c>
      <c r="B67" s="9">
        <v>763350.1</v>
      </c>
      <c r="C67" s="9">
        <v>365077.7</v>
      </c>
      <c r="D67" s="14">
        <f t="shared" si="0"/>
        <v>47.825722430638315</v>
      </c>
      <c r="E67" s="15">
        <v>746033</v>
      </c>
      <c r="F67" s="15">
        <v>305061</v>
      </c>
      <c r="G67" s="15">
        <f t="shared" si="2"/>
        <v>40.891086587322548</v>
      </c>
    </row>
    <row r="68" spans="1:7" ht="30" x14ac:dyDescent="0.25">
      <c r="A68" s="13" t="s">
        <v>29</v>
      </c>
      <c r="B68" s="9">
        <v>7345</v>
      </c>
      <c r="C68" s="9">
        <v>3645.5</v>
      </c>
      <c r="D68" s="14">
        <f t="shared" si="0"/>
        <v>49.632402995234855</v>
      </c>
      <c r="E68" s="15">
        <v>6220</v>
      </c>
      <c r="F68" s="15">
        <v>0</v>
      </c>
      <c r="G68" s="15">
        <f t="shared" si="2"/>
        <v>0</v>
      </c>
    </row>
    <row r="69" spans="1:7" ht="60" x14ac:dyDescent="0.25">
      <c r="A69" s="13" t="s">
        <v>30</v>
      </c>
      <c r="B69" s="9">
        <v>15250</v>
      </c>
      <c r="C69" s="9">
        <v>7787</v>
      </c>
      <c r="D69" s="14">
        <f t="shared" si="0"/>
        <v>51.062295081967214</v>
      </c>
      <c r="E69" s="15">
        <v>24150</v>
      </c>
      <c r="F69" s="15">
        <v>0</v>
      </c>
      <c r="G69" s="15">
        <f t="shared" si="2"/>
        <v>0</v>
      </c>
    </row>
    <row r="70" spans="1:7" ht="60" x14ac:dyDescent="0.25">
      <c r="A70" s="13" t="s">
        <v>31</v>
      </c>
      <c r="B70" s="9">
        <v>268772</v>
      </c>
      <c r="C70" s="9">
        <v>132046.20000000001</v>
      </c>
      <c r="D70" s="14">
        <f t="shared" si="0"/>
        <v>49.129448007977025</v>
      </c>
      <c r="E70" s="15">
        <v>291543.09999999998</v>
      </c>
      <c r="F70" s="15">
        <v>172985.1</v>
      </c>
      <c r="G70" s="15">
        <f t="shared" si="2"/>
        <v>59.334314549032371</v>
      </c>
    </row>
    <row r="71" spans="1:7" ht="45" x14ac:dyDescent="0.25">
      <c r="A71" s="13" t="s">
        <v>32</v>
      </c>
      <c r="B71" s="9">
        <v>56945.1</v>
      </c>
      <c r="C71" s="9">
        <v>29152.1</v>
      </c>
      <c r="D71" s="14">
        <f t="shared" si="0"/>
        <v>51.193342359570885</v>
      </c>
      <c r="E71" s="15">
        <v>61596.2</v>
      </c>
      <c r="F71" s="15">
        <v>29986.3</v>
      </c>
      <c r="G71" s="15">
        <f t="shared" si="2"/>
        <v>48.682061555745321</v>
      </c>
    </row>
    <row r="72" spans="1:7" ht="45" x14ac:dyDescent="0.25">
      <c r="A72" s="13" t="s">
        <v>25</v>
      </c>
      <c r="B72" s="9">
        <v>71434.899999999994</v>
      </c>
      <c r="C72" s="9">
        <v>70586.600000000006</v>
      </c>
      <c r="D72" s="14">
        <f t="shared" si="0"/>
        <v>98.812485213810078</v>
      </c>
      <c r="E72" s="34">
        <v>1055956.1000000001</v>
      </c>
      <c r="F72" s="34">
        <v>389176.1</v>
      </c>
      <c r="G72" s="34">
        <f t="shared" si="2"/>
        <v>36.855329497125872</v>
      </c>
    </row>
    <row r="73" spans="1:7" ht="45" x14ac:dyDescent="0.25">
      <c r="A73" s="13" t="s">
        <v>25</v>
      </c>
      <c r="B73" s="9">
        <v>10232.200000000001</v>
      </c>
      <c r="C73" s="9">
        <v>9458.9</v>
      </c>
      <c r="D73" s="14">
        <f t="shared" si="0"/>
        <v>92.442485486992027</v>
      </c>
      <c r="E73" s="32"/>
      <c r="F73" s="32"/>
      <c r="G73" s="32"/>
    </row>
    <row r="74" spans="1:7" ht="30" x14ac:dyDescent="0.25">
      <c r="A74" s="13" t="s">
        <v>190</v>
      </c>
      <c r="B74" s="9">
        <v>79661.600000000006</v>
      </c>
      <c r="C74" s="9"/>
      <c r="D74" s="14"/>
      <c r="E74" s="32"/>
      <c r="F74" s="32"/>
      <c r="G74" s="32"/>
    </row>
    <row r="75" spans="1:7" ht="45" x14ac:dyDescent="0.25">
      <c r="A75" s="13" t="s">
        <v>26</v>
      </c>
      <c r="B75" s="9">
        <v>980000</v>
      </c>
      <c r="C75" s="9">
        <v>0</v>
      </c>
      <c r="D75" s="14">
        <f t="shared" si="0"/>
        <v>0</v>
      </c>
      <c r="E75" s="32"/>
      <c r="F75" s="32"/>
      <c r="G75" s="32"/>
    </row>
    <row r="76" spans="1:7" ht="45" x14ac:dyDescent="0.25">
      <c r="A76" s="13" t="s">
        <v>26</v>
      </c>
      <c r="B76" s="9">
        <v>90881.1</v>
      </c>
      <c r="C76" s="9">
        <v>0</v>
      </c>
      <c r="D76" s="14">
        <f t="shared" si="0"/>
        <v>0</v>
      </c>
      <c r="E76" s="32"/>
      <c r="F76" s="32"/>
      <c r="G76" s="32"/>
    </row>
    <row r="77" spans="1:7" ht="45" x14ac:dyDescent="0.25">
      <c r="A77" s="13" t="s">
        <v>27</v>
      </c>
      <c r="B77" s="9">
        <v>27794.6</v>
      </c>
      <c r="C77" s="9">
        <v>7823.6</v>
      </c>
      <c r="D77" s="14">
        <f t="shared" si="0"/>
        <v>28.147913623509606</v>
      </c>
      <c r="E77" s="32"/>
      <c r="F77" s="32"/>
      <c r="G77" s="32"/>
    </row>
    <row r="78" spans="1:7" ht="45" x14ac:dyDescent="0.25">
      <c r="A78" s="13" t="s">
        <v>27</v>
      </c>
      <c r="B78" s="9">
        <v>7786.7</v>
      </c>
      <c r="C78" s="9">
        <v>733.7</v>
      </c>
      <c r="D78" s="14">
        <f t="shared" si="0"/>
        <v>9.4224767873425215</v>
      </c>
      <c r="E78" s="33"/>
      <c r="F78" s="33"/>
      <c r="G78" s="33"/>
    </row>
    <row r="79" spans="1:7" s="3" customFormat="1" ht="28.5" x14ac:dyDescent="0.25">
      <c r="A79" s="10" t="s">
        <v>33</v>
      </c>
      <c r="B79" s="11">
        <f>SUM(B80:B81)</f>
        <v>325236.40000000002</v>
      </c>
      <c r="C79" s="11">
        <f>SUM(C80:C81)</f>
        <v>138257.79999999999</v>
      </c>
      <c r="D79" s="11">
        <f t="shared" si="0"/>
        <v>42.509940461768721</v>
      </c>
      <c r="E79" s="16">
        <f>E80+E81</f>
        <v>309028.8</v>
      </c>
      <c r="F79" s="16">
        <f>F80+F81</f>
        <v>133188.70000000001</v>
      </c>
      <c r="G79" s="22">
        <f t="shared" si="2"/>
        <v>43.099122153016161</v>
      </c>
    </row>
    <row r="80" spans="1:7" ht="30" x14ac:dyDescent="0.25">
      <c r="A80" s="13" t="s">
        <v>33</v>
      </c>
      <c r="B80" s="9">
        <v>197607.2</v>
      </c>
      <c r="C80" s="9">
        <v>81933.8</v>
      </c>
      <c r="D80" s="14">
        <f t="shared" ref="D80:D198" si="3">C80/B80*100</f>
        <v>41.462962887991935</v>
      </c>
      <c r="E80" s="15">
        <v>161553.4</v>
      </c>
      <c r="F80" s="15">
        <v>77876.600000000006</v>
      </c>
      <c r="G80" s="15">
        <f t="shared" si="2"/>
        <v>48.204866007153058</v>
      </c>
    </row>
    <row r="81" spans="1:7" ht="30" x14ac:dyDescent="0.25">
      <c r="A81" s="13" t="s">
        <v>22</v>
      </c>
      <c r="B81" s="9">
        <v>127629.2</v>
      </c>
      <c r="C81" s="9">
        <v>56324</v>
      </c>
      <c r="D81" s="14">
        <f t="shared" si="3"/>
        <v>44.130966894723151</v>
      </c>
      <c r="E81" s="15">
        <v>147475.4</v>
      </c>
      <c r="F81" s="15">
        <v>55312.1</v>
      </c>
      <c r="G81" s="15">
        <f t="shared" si="2"/>
        <v>37.505984048865102</v>
      </c>
    </row>
    <row r="82" spans="1:7" s="3" customFormat="1" ht="28.5" x14ac:dyDescent="0.25">
      <c r="A82" s="10" t="s">
        <v>106</v>
      </c>
      <c r="B82" s="11">
        <f>SUM(B83:B93)</f>
        <v>5545467.1000000006</v>
      </c>
      <c r="C82" s="11">
        <f>SUM(C83:C93)</f>
        <v>2568248.9999999995</v>
      </c>
      <c r="D82" s="11">
        <f t="shared" si="3"/>
        <v>46.31258203659705</v>
      </c>
      <c r="E82" s="16">
        <f>SUM(E83:E94)</f>
        <v>5925591.1999999993</v>
      </c>
      <c r="F82" s="16">
        <f>SUM(F83:F94)</f>
        <v>2509340.1</v>
      </c>
      <c r="G82" s="22">
        <f t="shared" si="2"/>
        <v>42.347506186386944</v>
      </c>
    </row>
    <row r="83" spans="1:7" ht="45" x14ac:dyDescent="0.25">
      <c r="A83" s="13" t="s">
        <v>107</v>
      </c>
      <c r="B83" s="9">
        <v>67338</v>
      </c>
      <c r="C83" s="9">
        <v>3707.8</v>
      </c>
      <c r="D83" s="14">
        <f t="shared" si="3"/>
        <v>5.5062520419376879</v>
      </c>
      <c r="E83" s="15" t="s">
        <v>168</v>
      </c>
      <c r="F83" s="15" t="s">
        <v>168</v>
      </c>
      <c r="G83" s="15" t="s">
        <v>168</v>
      </c>
    </row>
    <row r="84" spans="1:7" ht="30" x14ac:dyDescent="0.25">
      <c r="A84" s="13" t="s">
        <v>108</v>
      </c>
      <c r="B84" s="9">
        <v>4494295.8</v>
      </c>
      <c r="C84" s="9">
        <v>2104874.1</v>
      </c>
      <c r="D84" s="14">
        <f t="shared" si="3"/>
        <v>46.834347218534219</v>
      </c>
      <c r="E84" s="15">
        <v>5387294</v>
      </c>
      <c r="F84" s="15">
        <v>2255507.1</v>
      </c>
      <c r="G84" s="15">
        <f t="shared" si="2"/>
        <v>41.867161881271009</v>
      </c>
    </row>
    <row r="85" spans="1:7" ht="45" x14ac:dyDescent="0.25">
      <c r="A85" s="13" t="s">
        <v>5</v>
      </c>
      <c r="B85" s="9">
        <v>55451</v>
      </c>
      <c r="C85" s="9">
        <v>21584.6</v>
      </c>
      <c r="D85" s="14">
        <f t="shared" si="3"/>
        <v>38.925537862256768</v>
      </c>
      <c r="E85" s="15">
        <v>235601.8</v>
      </c>
      <c r="F85" s="15">
        <v>125714.6</v>
      </c>
      <c r="G85" s="15">
        <f t="shared" ref="G85:G151" si="4">F85/E85*100</f>
        <v>53.358930194930608</v>
      </c>
    </row>
    <row r="86" spans="1:7" ht="60" x14ac:dyDescent="0.25">
      <c r="A86" s="13" t="s">
        <v>109</v>
      </c>
      <c r="B86" s="9">
        <v>639208.9</v>
      </c>
      <c r="C86" s="9">
        <v>291351.09999999998</v>
      </c>
      <c r="D86" s="14">
        <f t="shared" si="3"/>
        <v>45.579950466897436</v>
      </c>
      <c r="E86" s="15">
        <v>169458.3</v>
      </c>
      <c r="F86" s="15">
        <v>47882.3</v>
      </c>
      <c r="G86" s="15">
        <f t="shared" si="4"/>
        <v>28.256096042507217</v>
      </c>
    </row>
    <row r="87" spans="1:7" ht="30" x14ac:dyDescent="0.25">
      <c r="A87" s="13" t="s">
        <v>110</v>
      </c>
      <c r="B87" s="9">
        <v>2633.3</v>
      </c>
      <c r="C87" s="9">
        <v>88.8</v>
      </c>
      <c r="D87" s="14">
        <f t="shared" si="3"/>
        <v>3.3721945847415786</v>
      </c>
      <c r="E87" s="15" t="s">
        <v>168</v>
      </c>
      <c r="F87" s="15" t="s">
        <v>168</v>
      </c>
      <c r="G87" s="15" t="s">
        <v>168</v>
      </c>
    </row>
    <row r="88" spans="1:7" ht="30" x14ac:dyDescent="0.25">
      <c r="A88" s="13" t="s">
        <v>6</v>
      </c>
      <c r="B88" s="9">
        <v>27170.400000000001</v>
      </c>
      <c r="C88" s="9">
        <v>17061.5</v>
      </c>
      <c r="D88" s="14">
        <f t="shared" si="3"/>
        <v>62.794438064953027</v>
      </c>
      <c r="E88" s="15">
        <v>27677</v>
      </c>
      <c r="F88" s="15">
        <v>5817</v>
      </c>
      <c r="G88" s="15">
        <f t="shared" si="4"/>
        <v>21.017451313364887</v>
      </c>
    </row>
    <row r="89" spans="1:7" ht="30" x14ac:dyDescent="0.25">
      <c r="A89" s="13" t="s">
        <v>7</v>
      </c>
      <c r="B89" s="9">
        <v>752.9</v>
      </c>
      <c r="C89" s="9">
        <v>752.9</v>
      </c>
      <c r="D89" s="14">
        <f t="shared" si="3"/>
        <v>100</v>
      </c>
      <c r="E89" s="15">
        <v>750</v>
      </c>
      <c r="F89" s="15">
        <v>0</v>
      </c>
      <c r="G89" s="15">
        <f t="shared" si="4"/>
        <v>0</v>
      </c>
    </row>
    <row r="90" spans="1:7" ht="30" x14ac:dyDescent="0.25">
      <c r="A90" s="13" t="s">
        <v>111</v>
      </c>
      <c r="B90" s="9">
        <v>1000</v>
      </c>
      <c r="C90" s="9">
        <v>0</v>
      </c>
      <c r="D90" s="14">
        <f t="shared" si="3"/>
        <v>0</v>
      </c>
      <c r="E90" s="15">
        <v>2407</v>
      </c>
      <c r="F90" s="15">
        <v>0</v>
      </c>
      <c r="G90" s="15">
        <f t="shared" si="4"/>
        <v>0</v>
      </c>
    </row>
    <row r="91" spans="1:7" ht="30" x14ac:dyDescent="0.25">
      <c r="A91" s="13" t="s">
        <v>8</v>
      </c>
      <c r="B91" s="9">
        <v>39988.6</v>
      </c>
      <c r="C91" s="9">
        <v>19941.8</v>
      </c>
      <c r="D91" s="14">
        <f t="shared" si="3"/>
        <v>49.868712583086179</v>
      </c>
      <c r="E91" s="15">
        <v>73153.100000000006</v>
      </c>
      <c r="F91" s="15">
        <v>45169.1</v>
      </c>
      <c r="G91" s="15">
        <f t="shared" si="4"/>
        <v>61.745982056809609</v>
      </c>
    </row>
    <row r="92" spans="1:7" ht="45" x14ac:dyDescent="0.25">
      <c r="A92" s="13" t="s">
        <v>112</v>
      </c>
      <c r="B92" s="9">
        <v>180545.3</v>
      </c>
      <c r="C92" s="9">
        <v>82375.100000000006</v>
      </c>
      <c r="D92" s="14">
        <f t="shared" si="3"/>
        <v>45.625723848806928</v>
      </c>
      <c r="E92" s="15" t="s">
        <v>168</v>
      </c>
      <c r="F92" s="15" t="s">
        <v>168</v>
      </c>
      <c r="G92" s="15" t="s">
        <v>168</v>
      </c>
    </row>
    <row r="93" spans="1:7" ht="30" x14ac:dyDescent="0.25">
      <c r="A93" s="13" t="s">
        <v>9</v>
      </c>
      <c r="B93" s="9">
        <v>37082.9</v>
      </c>
      <c r="C93" s="9">
        <v>26511.3</v>
      </c>
      <c r="D93" s="14">
        <f t="shared" si="3"/>
        <v>71.491981479334129</v>
      </c>
      <c r="E93" s="15" t="s">
        <v>168</v>
      </c>
      <c r="F93" s="15" t="s">
        <v>168</v>
      </c>
      <c r="G93" s="15" t="s">
        <v>168</v>
      </c>
    </row>
    <row r="94" spans="1:7" ht="45" x14ac:dyDescent="0.25">
      <c r="A94" s="13" t="s">
        <v>173</v>
      </c>
      <c r="B94" s="9" t="s">
        <v>168</v>
      </c>
      <c r="C94" s="9" t="s">
        <v>168</v>
      </c>
      <c r="D94" s="14" t="s">
        <v>168</v>
      </c>
      <c r="E94" s="15">
        <v>29250</v>
      </c>
      <c r="F94" s="15">
        <v>29250</v>
      </c>
      <c r="G94" s="15">
        <f t="shared" si="4"/>
        <v>100</v>
      </c>
    </row>
    <row r="95" spans="1:7" s="3" customFormat="1" ht="28.5" x14ac:dyDescent="0.25">
      <c r="A95" s="10" t="s">
        <v>113</v>
      </c>
      <c r="B95" s="11">
        <f>SUM(B96:B105)</f>
        <v>5024480.6000000006</v>
      </c>
      <c r="C95" s="11">
        <f>SUM(C96:C105)</f>
        <v>2667797.4000000004</v>
      </c>
      <c r="D95" s="11">
        <f t="shared" si="3"/>
        <v>53.095983692324332</v>
      </c>
      <c r="E95" s="16">
        <f>SUM(E96:E106)</f>
        <v>5437216.3999999994</v>
      </c>
      <c r="F95" s="16">
        <f>SUM(F96:F106)</f>
        <v>2741578.8</v>
      </c>
      <c r="G95" s="22">
        <f t="shared" si="4"/>
        <v>50.422469850565456</v>
      </c>
    </row>
    <row r="96" spans="1:7" ht="30" x14ac:dyDescent="0.25">
      <c r="A96" s="13" t="s">
        <v>114</v>
      </c>
      <c r="B96" s="9">
        <v>4473531.2</v>
      </c>
      <c r="C96" s="9">
        <v>2535449.5</v>
      </c>
      <c r="D96" s="14">
        <f t="shared" si="3"/>
        <v>56.676692005635275</v>
      </c>
      <c r="E96" s="15">
        <v>4838517.5999999996</v>
      </c>
      <c r="F96" s="15">
        <v>2598698.2000000002</v>
      </c>
      <c r="G96" s="15">
        <f t="shared" si="4"/>
        <v>53.708561481723251</v>
      </c>
    </row>
    <row r="97" spans="1:7" ht="30" x14ac:dyDescent="0.25">
      <c r="A97" s="13" t="s">
        <v>115</v>
      </c>
      <c r="B97" s="9">
        <v>146947.70000000001</v>
      </c>
      <c r="C97" s="9">
        <v>13643.9</v>
      </c>
      <c r="D97" s="14">
        <f t="shared" si="3"/>
        <v>9.2848680176688703</v>
      </c>
      <c r="E97" s="15">
        <v>72269</v>
      </c>
      <c r="F97" s="15">
        <v>9740.2999999999993</v>
      </c>
      <c r="G97" s="15">
        <f t="shared" si="4"/>
        <v>13.477839737646846</v>
      </c>
    </row>
    <row r="98" spans="1:7" ht="30" x14ac:dyDescent="0.25">
      <c r="A98" s="27" t="s">
        <v>116</v>
      </c>
      <c r="B98" s="15">
        <v>74621.2</v>
      </c>
      <c r="C98" s="15">
        <v>16292.3</v>
      </c>
      <c r="D98" s="15">
        <f t="shared" si="3"/>
        <v>21.833339587141456</v>
      </c>
      <c r="E98" s="15">
        <v>95895.3</v>
      </c>
      <c r="F98" s="15">
        <v>24452.1</v>
      </c>
      <c r="G98" s="15">
        <f t="shared" si="4"/>
        <v>25.498747071024336</v>
      </c>
    </row>
    <row r="99" spans="1:7" ht="30" x14ac:dyDescent="0.25">
      <c r="A99" s="13" t="s">
        <v>117</v>
      </c>
      <c r="B99" s="9">
        <v>4458.5</v>
      </c>
      <c r="C99" s="9">
        <v>990.7</v>
      </c>
      <c r="D99" s="14">
        <f t="shared" si="3"/>
        <v>22.220477739149938</v>
      </c>
      <c r="E99" s="15">
        <v>5493.1</v>
      </c>
      <c r="F99" s="15">
        <v>974.9</v>
      </c>
      <c r="G99" s="15">
        <f t="shared" si="4"/>
        <v>17.747719866741914</v>
      </c>
    </row>
    <row r="100" spans="1:7" ht="30" x14ac:dyDescent="0.25">
      <c r="A100" s="13" t="s">
        <v>118</v>
      </c>
      <c r="B100" s="9">
        <v>18170.400000000001</v>
      </c>
      <c r="C100" s="9">
        <v>3886.6</v>
      </c>
      <c r="D100" s="14">
        <f t="shared" si="3"/>
        <v>21.38973275216836</v>
      </c>
      <c r="E100" s="15">
        <v>13575.8</v>
      </c>
      <c r="F100" s="15">
        <v>5512.4</v>
      </c>
      <c r="G100" s="15">
        <f t="shared" si="4"/>
        <v>40.604605253465728</v>
      </c>
    </row>
    <row r="101" spans="1:7" x14ac:dyDescent="0.25">
      <c r="A101" s="13" t="s">
        <v>119</v>
      </c>
      <c r="B101" s="9">
        <v>33030.6</v>
      </c>
      <c r="C101" s="9">
        <v>1283.5999999999999</v>
      </c>
      <c r="D101" s="14">
        <f t="shared" si="3"/>
        <v>3.886093501177696</v>
      </c>
      <c r="E101" s="15">
        <v>47711.199999999997</v>
      </c>
      <c r="F101" s="15">
        <v>1396.5</v>
      </c>
      <c r="G101" s="15">
        <f t="shared" si="4"/>
        <v>2.9269856972786266</v>
      </c>
    </row>
    <row r="102" spans="1:7" ht="30" x14ac:dyDescent="0.25">
      <c r="A102" s="13" t="s">
        <v>120</v>
      </c>
      <c r="B102" s="9">
        <v>169324</v>
      </c>
      <c r="C102" s="9">
        <v>50677.599999999999</v>
      </c>
      <c r="D102" s="14">
        <f t="shared" si="3"/>
        <v>29.929366185537788</v>
      </c>
      <c r="E102" s="15">
        <v>165991.9</v>
      </c>
      <c r="F102" s="15">
        <v>51428.7</v>
      </c>
      <c r="G102" s="15">
        <f t="shared" si="4"/>
        <v>30.982656382630719</v>
      </c>
    </row>
    <row r="103" spans="1:7" ht="60" x14ac:dyDescent="0.25">
      <c r="A103" s="13" t="s">
        <v>121</v>
      </c>
      <c r="B103" s="9">
        <v>86877.3</v>
      </c>
      <c r="C103" s="9">
        <v>42652.5</v>
      </c>
      <c r="D103" s="14">
        <f t="shared" si="3"/>
        <v>49.095103093673494</v>
      </c>
      <c r="E103" s="15">
        <v>166854.70000000001</v>
      </c>
      <c r="F103" s="15">
        <v>45868</v>
      </c>
      <c r="G103" s="15">
        <f t="shared" si="4"/>
        <v>27.489786023408392</v>
      </c>
    </row>
    <row r="104" spans="1:7" ht="45" x14ac:dyDescent="0.25">
      <c r="A104" s="13" t="s">
        <v>122</v>
      </c>
      <c r="B104" s="9">
        <v>3492.5</v>
      </c>
      <c r="C104" s="9">
        <v>0</v>
      </c>
      <c r="D104" s="14">
        <f t="shared" si="3"/>
        <v>0</v>
      </c>
      <c r="E104" s="15">
        <v>3492.5</v>
      </c>
      <c r="F104" s="15">
        <v>70.400000000000006</v>
      </c>
      <c r="G104" s="15">
        <f t="shared" si="4"/>
        <v>2.0157480314960634</v>
      </c>
    </row>
    <row r="105" spans="1:7" ht="30" x14ac:dyDescent="0.25">
      <c r="A105" s="13" t="s">
        <v>123</v>
      </c>
      <c r="B105" s="9">
        <v>14027.2</v>
      </c>
      <c r="C105" s="9">
        <v>2920.7</v>
      </c>
      <c r="D105" s="14">
        <f t="shared" si="3"/>
        <v>20.821689289380629</v>
      </c>
      <c r="E105" s="15">
        <v>24907.3</v>
      </c>
      <c r="F105" s="15">
        <v>3437.3</v>
      </c>
      <c r="G105" s="15">
        <f t="shared" si="4"/>
        <v>13.800371778554881</v>
      </c>
    </row>
    <row r="106" spans="1:7" ht="30" x14ac:dyDescent="0.25">
      <c r="A106" s="13" t="s">
        <v>174</v>
      </c>
      <c r="B106" s="9" t="s">
        <v>168</v>
      </c>
      <c r="C106" s="9" t="s">
        <v>168</v>
      </c>
      <c r="D106" s="14" t="s">
        <v>168</v>
      </c>
      <c r="E106" s="15">
        <v>2508</v>
      </c>
      <c r="F106" s="15">
        <v>0</v>
      </c>
      <c r="G106" s="15">
        <f t="shared" si="4"/>
        <v>0</v>
      </c>
    </row>
    <row r="107" spans="1:7" s="3" customFormat="1" ht="28.5" x14ac:dyDescent="0.25">
      <c r="A107" s="10" t="s">
        <v>124</v>
      </c>
      <c r="B107" s="11">
        <f>SUM(B108:B111)</f>
        <v>35648.800000000003</v>
      </c>
      <c r="C107" s="11">
        <f>SUM(C108:C111)</f>
        <v>13135.4</v>
      </c>
      <c r="D107" s="11">
        <f t="shared" si="3"/>
        <v>36.846682076255014</v>
      </c>
      <c r="E107" s="16">
        <f>SUM(E108:E111)</f>
        <v>38273.699999999997</v>
      </c>
      <c r="F107" s="16">
        <f>SUM(F108:F111)</f>
        <v>12409.9</v>
      </c>
      <c r="G107" s="22">
        <f t="shared" si="4"/>
        <v>32.424092784340161</v>
      </c>
    </row>
    <row r="108" spans="1:7" ht="30" x14ac:dyDescent="0.25">
      <c r="A108" s="13" t="s">
        <v>125</v>
      </c>
      <c r="B108" s="9">
        <v>5225.1000000000004</v>
      </c>
      <c r="C108" s="9">
        <v>698.8</v>
      </c>
      <c r="D108" s="14">
        <f t="shared" si="3"/>
        <v>13.373906719488621</v>
      </c>
      <c r="E108" s="15">
        <v>5755.1</v>
      </c>
      <c r="F108" s="15">
        <v>30</v>
      </c>
      <c r="G108" s="15">
        <f t="shared" si="4"/>
        <v>0.52127678059460303</v>
      </c>
    </row>
    <row r="109" spans="1:7" ht="30" x14ac:dyDescent="0.25">
      <c r="A109" s="13" t="s">
        <v>126</v>
      </c>
      <c r="B109" s="9">
        <v>13526.3</v>
      </c>
      <c r="C109" s="9">
        <v>4508.5</v>
      </c>
      <c r="D109" s="14">
        <f t="shared" si="3"/>
        <v>33.331361865402961</v>
      </c>
      <c r="E109" s="15">
        <v>13759.1</v>
      </c>
      <c r="F109" s="15">
        <v>4702.3999999999996</v>
      </c>
      <c r="G109" s="15">
        <f t="shared" si="4"/>
        <v>34.176653996264292</v>
      </c>
    </row>
    <row r="110" spans="1:7" ht="30" x14ac:dyDescent="0.25">
      <c r="A110" s="13" t="s">
        <v>127</v>
      </c>
      <c r="B110" s="9">
        <v>3585.8</v>
      </c>
      <c r="C110" s="9">
        <v>720.2</v>
      </c>
      <c r="D110" s="14">
        <f t="shared" si="3"/>
        <v>20.08477884990797</v>
      </c>
      <c r="E110" s="15">
        <v>3765</v>
      </c>
      <c r="F110" s="15">
        <v>206</v>
      </c>
      <c r="G110" s="15">
        <f t="shared" si="4"/>
        <v>5.471447543160691</v>
      </c>
    </row>
    <row r="111" spans="1:7" ht="30" x14ac:dyDescent="0.25">
      <c r="A111" s="13" t="s">
        <v>128</v>
      </c>
      <c r="B111" s="9">
        <v>13311.6</v>
      </c>
      <c r="C111" s="9">
        <v>7207.9</v>
      </c>
      <c r="D111" s="14">
        <f t="shared" si="3"/>
        <v>54.147510442020483</v>
      </c>
      <c r="E111" s="15">
        <v>14994.5</v>
      </c>
      <c r="F111" s="15">
        <v>7471.5</v>
      </c>
      <c r="G111" s="15">
        <f t="shared" si="4"/>
        <v>49.82827036580079</v>
      </c>
    </row>
    <row r="112" spans="1:7" s="3" customFormat="1" ht="42.75" x14ac:dyDescent="0.25">
      <c r="A112" s="10" t="s">
        <v>129</v>
      </c>
      <c r="B112" s="11">
        <f>SUM(B113:B118)</f>
        <v>783995.20000000007</v>
      </c>
      <c r="C112" s="11">
        <f>SUM(C113:C118)</f>
        <v>367406.8</v>
      </c>
      <c r="D112" s="11">
        <f t="shared" si="3"/>
        <v>46.863399163668348</v>
      </c>
      <c r="E112" s="16">
        <f>SUM(E113:E118)</f>
        <v>874442.40000000014</v>
      </c>
      <c r="F112" s="16">
        <f>SUM(F113:F118)</f>
        <v>403269.9</v>
      </c>
      <c r="G112" s="22">
        <f t="shared" si="4"/>
        <v>46.117377199458758</v>
      </c>
    </row>
    <row r="113" spans="1:7" ht="30" x14ac:dyDescent="0.25">
      <c r="A113" s="13" t="s">
        <v>130</v>
      </c>
      <c r="B113" s="9">
        <v>6239.4</v>
      </c>
      <c r="C113" s="9">
        <v>1801.7</v>
      </c>
      <c r="D113" s="14">
        <f t="shared" si="3"/>
        <v>28.876173991088887</v>
      </c>
      <c r="E113" s="15">
        <v>9565</v>
      </c>
      <c r="F113" s="15">
        <v>935</v>
      </c>
      <c r="G113" s="15">
        <f t="shared" si="4"/>
        <v>9.7752221641400947</v>
      </c>
    </row>
    <row r="114" spans="1:7" ht="30" x14ac:dyDescent="0.25">
      <c r="A114" s="13" t="s">
        <v>131</v>
      </c>
      <c r="B114" s="9">
        <v>9394.9</v>
      </c>
      <c r="C114" s="9">
        <v>2562.4</v>
      </c>
      <c r="D114" s="14">
        <f t="shared" si="3"/>
        <v>27.274372265803787</v>
      </c>
      <c r="E114" s="15">
        <v>9990</v>
      </c>
      <c r="F114" s="15">
        <v>716</v>
      </c>
      <c r="G114" s="15">
        <f t="shared" si="4"/>
        <v>7.1671671671671673</v>
      </c>
    </row>
    <row r="115" spans="1:7" ht="45" x14ac:dyDescent="0.25">
      <c r="A115" s="13" t="s">
        <v>132</v>
      </c>
      <c r="B115" s="9">
        <v>3118.6</v>
      </c>
      <c r="C115" s="9">
        <v>1508.6</v>
      </c>
      <c r="D115" s="14">
        <f t="shared" si="3"/>
        <v>48.374270505996279</v>
      </c>
      <c r="E115" s="15">
        <v>5287.3</v>
      </c>
      <c r="F115" s="15">
        <v>1775</v>
      </c>
      <c r="G115" s="15">
        <f t="shared" si="4"/>
        <v>33.571009778147634</v>
      </c>
    </row>
    <row r="116" spans="1:7" ht="30" x14ac:dyDescent="0.25">
      <c r="A116" s="13" t="s">
        <v>133</v>
      </c>
      <c r="B116" s="9">
        <v>30102.5</v>
      </c>
      <c r="C116" s="9">
        <v>5149.8</v>
      </c>
      <c r="D116" s="14">
        <f t="shared" si="3"/>
        <v>17.107549206876506</v>
      </c>
      <c r="E116" s="15">
        <v>21242.5</v>
      </c>
      <c r="F116" s="15">
        <v>4480</v>
      </c>
      <c r="G116" s="15">
        <f t="shared" si="4"/>
        <v>21.089796398728964</v>
      </c>
    </row>
    <row r="117" spans="1:7" ht="30" x14ac:dyDescent="0.25">
      <c r="A117" s="13" t="s">
        <v>134</v>
      </c>
      <c r="B117" s="9">
        <v>733235.8</v>
      </c>
      <c r="C117" s="9">
        <v>355087</v>
      </c>
      <c r="D117" s="14">
        <f t="shared" si="3"/>
        <v>48.42739538904128</v>
      </c>
      <c r="E117" s="15">
        <v>822818.3</v>
      </c>
      <c r="F117" s="15">
        <v>392680.2</v>
      </c>
      <c r="G117" s="15">
        <f t="shared" si="4"/>
        <v>47.723804878914336</v>
      </c>
    </row>
    <row r="118" spans="1:7" x14ac:dyDescent="0.25">
      <c r="A118" s="13" t="s">
        <v>135</v>
      </c>
      <c r="B118" s="9">
        <v>1904</v>
      </c>
      <c r="C118" s="9">
        <v>1297.3</v>
      </c>
      <c r="D118" s="14">
        <f t="shared" si="3"/>
        <v>68.135504201680675</v>
      </c>
      <c r="E118" s="15">
        <v>5539.3</v>
      </c>
      <c r="F118" s="15">
        <v>2683.7</v>
      </c>
      <c r="G118" s="15">
        <f t="shared" si="4"/>
        <v>48.448359901070525</v>
      </c>
    </row>
    <row r="119" spans="1:7" s="5" customFormat="1" ht="42.75" x14ac:dyDescent="0.25">
      <c r="A119" s="10" t="s">
        <v>136</v>
      </c>
      <c r="B119" s="11">
        <f>SUM(B120:B130)</f>
        <v>460202.7</v>
      </c>
      <c r="C119" s="11">
        <f>SUM(C120:C130)</f>
        <v>98212.2</v>
      </c>
      <c r="D119" s="11">
        <f>C119/B119*100</f>
        <v>21.341074270098805</v>
      </c>
      <c r="E119" s="16">
        <f>SUM(E120:E130)</f>
        <v>471035.7</v>
      </c>
      <c r="F119" s="16">
        <f>SUM(F120:F130)</f>
        <v>155768.09999999998</v>
      </c>
      <c r="G119" s="16">
        <f t="shared" si="4"/>
        <v>33.069276914679705</v>
      </c>
    </row>
    <row r="120" spans="1:7" s="4" customFormat="1" ht="60" x14ac:dyDescent="0.25">
      <c r="A120" s="26" t="s">
        <v>137</v>
      </c>
      <c r="B120" s="25">
        <v>69124.100000000006</v>
      </c>
      <c r="C120" s="25">
        <v>0</v>
      </c>
      <c r="D120" s="25">
        <f t="shared" ref="D120:D134" si="5">C120/B120*100</f>
        <v>0</v>
      </c>
      <c r="E120" s="28" t="s">
        <v>168</v>
      </c>
      <c r="F120" s="28" t="s">
        <v>168</v>
      </c>
      <c r="G120" s="15" t="s">
        <v>168</v>
      </c>
    </row>
    <row r="121" spans="1:7" s="4" customFormat="1" ht="60" x14ac:dyDescent="0.25">
      <c r="A121" s="26" t="s">
        <v>138</v>
      </c>
      <c r="B121" s="25">
        <v>23600</v>
      </c>
      <c r="C121" s="25">
        <v>0</v>
      </c>
      <c r="D121" s="25">
        <f t="shared" si="5"/>
        <v>0</v>
      </c>
      <c r="E121" s="28" t="s">
        <v>168</v>
      </c>
      <c r="F121" s="28" t="s">
        <v>168</v>
      </c>
      <c r="G121" s="15" t="s">
        <v>168</v>
      </c>
    </row>
    <row r="122" spans="1:7" s="4" customFormat="1" ht="45" x14ac:dyDescent="0.25">
      <c r="A122" s="26" t="s">
        <v>139</v>
      </c>
      <c r="B122" s="25">
        <v>100000</v>
      </c>
      <c r="C122" s="25">
        <v>0</v>
      </c>
      <c r="D122" s="25">
        <f t="shared" si="5"/>
        <v>0</v>
      </c>
      <c r="E122" s="28" t="s">
        <v>168</v>
      </c>
      <c r="F122" s="28" t="s">
        <v>168</v>
      </c>
      <c r="G122" s="15" t="s">
        <v>168</v>
      </c>
    </row>
    <row r="123" spans="1:7" s="4" customFormat="1" ht="45" x14ac:dyDescent="0.25">
      <c r="A123" s="26" t="s">
        <v>140</v>
      </c>
      <c r="B123" s="25">
        <v>44700</v>
      </c>
      <c r="C123" s="25">
        <v>0</v>
      </c>
      <c r="D123" s="25">
        <f t="shared" si="5"/>
        <v>0</v>
      </c>
      <c r="E123" s="28" t="s">
        <v>168</v>
      </c>
      <c r="F123" s="28" t="s">
        <v>168</v>
      </c>
      <c r="G123" s="15" t="s">
        <v>168</v>
      </c>
    </row>
    <row r="124" spans="1:7" s="4" customFormat="1" ht="30" x14ac:dyDescent="0.25">
      <c r="A124" s="26" t="s">
        <v>141</v>
      </c>
      <c r="B124" s="25">
        <v>17823</v>
      </c>
      <c r="C124" s="25">
        <v>13883.2</v>
      </c>
      <c r="D124" s="25">
        <f t="shared" si="5"/>
        <v>77.894854962688669</v>
      </c>
      <c r="E124" s="28">
        <v>31097.5</v>
      </c>
      <c r="F124" s="28">
        <v>17896.7</v>
      </c>
      <c r="G124" s="15">
        <f t="shared" si="4"/>
        <v>57.550285392716461</v>
      </c>
    </row>
    <row r="125" spans="1:7" s="4" customFormat="1" ht="30" x14ac:dyDescent="0.25">
      <c r="A125" s="26" t="s">
        <v>142</v>
      </c>
      <c r="B125" s="25">
        <v>27546.5</v>
      </c>
      <c r="C125" s="25">
        <v>0</v>
      </c>
      <c r="D125" s="25">
        <f t="shared" si="5"/>
        <v>0</v>
      </c>
      <c r="E125" s="28">
        <v>261336.9</v>
      </c>
      <c r="F125" s="28">
        <v>52777.2</v>
      </c>
      <c r="G125" s="15">
        <f t="shared" si="4"/>
        <v>20.195081521208831</v>
      </c>
    </row>
    <row r="126" spans="1:7" s="4" customFormat="1" ht="30" x14ac:dyDescent="0.25">
      <c r="A126" s="26" t="s">
        <v>143</v>
      </c>
      <c r="B126" s="25">
        <v>9263</v>
      </c>
      <c r="C126" s="25">
        <v>9263</v>
      </c>
      <c r="D126" s="25">
        <f t="shared" si="5"/>
        <v>100</v>
      </c>
      <c r="E126" s="28" t="s">
        <v>168</v>
      </c>
      <c r="F126" s="28" t="s">
        <v>168</v>
      </c>
      <c r="G126" s="15" t="s">
        <v>168</v>
      </c>
    </row>
    <row r="127" spans="1:7" s="4" customFormat="1" x14ac:dyDescent="0.25">
      <c r="A127" s="26" t="s">
        <v>144</v>
      </c>
      <c r="B127" s="25">
        <v>4727.8999999999996</v>
      </c>
      <c r="C127" s="25">
        <v>2100.9</v>
      </c>
      <c r="D127" s="25">
        <f t="shared" si="5"/>
        <v>44.436219040165831</v>
      </c>
      <c r="E127" s="28" t="s">
        <v>168</v>
      </c>
      <c r="F127" s="28" t="s">
        <v>168</v>
      </c>
      <c r="G127" s="15" t="s">
        <v>168</v>
      </c>
    </row>
    <row r="128" spans="1:7" s="4" customFormat="1" ht="30" x14ac:dyDescent="0.25">
      <c r="A128" s="26" t="s">
        <v>145</v>
      </c>
      <c r="B128" s="25">
        <v>30306.5</v>
      </c>
      <c r="C128" s="25">
        <v>13381.3</v>
      </c>
      <c r="D128" s="25">
        <f t="shared" si="5"/>
        <v>44.153234454654935</v>
      </c>
      <c r="E128" s="28">
        <v>36745.599999999999</v>
      </c>
      <c r="F128" s="28">
        <v>16809.900000000001</v>
      </c>
      <c r="G128" s="15">
        <f t="shared" si="4"/>
        <v>45.746701645911351</v>
      </c>
    </row>
    <row r="129" spans="1:7" s="4" customFormat="1" ht="30" x14ac:dyDescent="0.25">
      <c r="A129" s="26" t="s">
        <v>146</v>
      </c>
      <c r="B129" s="25">
        <v>685</v>
      </c>
      <c r="C129" s="25">
        <v>368.6</v>
      </c>
      <c r="D129" s="25">
        <f t="shared" si="5"/>
        <v>53.810218978102199</v>
      </c>
      <c r="E129" s="28">
        <v>949</v>
      </c>
      <c r="F129" s="28">
        <v>293.7</v>
      </c>
      <c r="G129" s="15">
        <f t="shared" si="4"/>
        <v>30.948366701791358</v>
      </c>
    </row>
    <row r="130" spans="1:7" s="4" customFormat="1" ht="30" x14ac:dyDescent="0.25">
      <c r="A130" s="26" t="s">
        <v>147</v>
      </c>
      <c r="B130" s="25">
        <v>132426.70000000001</v>
      </c>
      <c r="C130" s="25">
        <v>59215.199999999997</v>
      </c>
      <c r="D130" s="25">
        <f t="shared" si="5"/>
        <v>44.715453907708934</v>
      </c>
      <c r="E130" s="28">
        <v>140906.70000000001</v>
      </c>
      <c r="F130" s="28">
        <v>67990.600000000006</v>
      </c>
      <c r="G130" s="15">
        <f t="shared" si="4"/>
        <v>48.252212279472872</v>
      </c>
    </row>
    <row r="131" spans="1:7" s="4" customFormat="1" ht="71.25" x14ac:dyDescent="0.25">
      <c r="A131" s="10" t="s">
        <v>148</v>
      </c>
      <c r="B131" s="11">
        <f>SUM(B132:B134)</f>
        <v>16552.599999999999</v>
      </c>
      <c r="C131" s="11">
        <f>SUM(C132:C134)</f>
        <v>4125.3</v>
      </c>
      <c r="D131" s="11">
        <f t="shared" si="5"/>
        <v>24.92236869132342</v>
      </c>
      <c r="E131" s="16">
        <f>SUM(E132:E134)</f>
        <v>18629.400000000001</v>
      </c>
      <c r="F131" s="16">
        <f>SUM(F132:F134)</f>
        <v>773.8</v>
      </c>
      <c r="G131" s="16">
        <f t="shared" si="4"/>
        <v>4.1536496076094771</v>
      </c>
    </row>
    <row r="132" spans="1:7" s="4" customFormat="1" ht="45" x14ac:dyDescent="0.25">
      <c r="A132" s="26" t="s">
        <v>149</v>
      </c>
      <c r="B132" s="25">
        <v>11911.4</v>
      </c>
      <c r="C132" s="25">
        <v>1382</v>
      </c>
      <c r="D132" s="25">
        <f t="shared" si="5"/>
        <v>11.602330540490623</v>
      </c>
      <c r="E132" s="28">
        <v>11558.6</v>
      </c>
      <c r="F132" s="28">
        <v>328.3</v>
      </c>
      <c r="G132" s="15">
        <f t="shared" si="4"/>
        <v>2.8403093800287231</v>
      </c>
    </row>
    <row r="133" spans="1:7" s="4" customFormat="1" ht="30" x14ac:dyDescent="0.25">
      <c r="A133" s="26" t="s">
        <v>150</v>
      </c>
      <c r="B133" s="25">
        <v>570</v>
      </c>
      <c r="C133" s="25">
        <v>97</v>
      </c>
      <c r="D133" s="25">
        <f t="shared" si="5"/>
        <v>17.017543859649123</v>
      </c>
      <c r="E133" s="28">
        <v>570</v>
      </c>
      <c r="F133" s="28">
        <v>94</v>
      </c>
      <c r="G133" s="15">
        <f t="shared" si="4"/>
        <v>16.491228070175438</v>
      </c>
    </row>
    <row r="134" spans="1:7" s="4" customFormat="1" ht="45" x14ac:dyDescent="0.25">
      <c r="A134" s="26" t="s">
        <v>151</v>
      </c>
      <c r="B134" s="25">
        <v>4071.2</v>
      </c>
      <c r="C134" s="25">
        <v>2646.3</v>
      </c>
      <c r="D134" s="25">
        <f t="shared" si="5"/>
        <v>65.00049125564945</v>
      </c>
      <c r="E134" s="28">
        <v>6500.8</v>
      </c>
      <c r="F134" s="28">
        <v>351.5</v>
      </c>
      <c r="G134" s="15">
        <f t="shared" si="4"/>
        <v>5.4070268274673889</v>
      </c>
    </row>
    <row r="135" spans="1:7" s="5" customFormat="1" ht="57" x14ac:dyDescent="0.25">
      <c r="A135" s="10" t="s">
        <v>152</v>
      </c>
      <c r="B135" s="11">
        <f>SUM(B136:B140)</f>
        <v>782394.5</v>
      </c>
      <c r="C135" s="11">
        <f>SUM(C136:C140)</f>
        <v>329249.90000000002</v>
      </c>
      <c r="D135" s="11">
        <f t="shared" ref="D135:D144" si="6">C135/B135*100</f>
        <v>42.082338257745938</v>
      </c>
      <c r="E135" s="16">
        <f>SUM(E136:E141)</f>
        <v>803768.4</v>
      </c>
      <c r="F135" s="16">
        <f>SUM(F136:F141)</f>
        <v>294064.5</v>
      </c>
      <c r="G135" s="16">
        <f t="shared" si="4"/>
        <v>36.585725440313404</v>
      </c>
    </row>
    <row r="136" spans="1:7" s="6" customFormat="1" ht="60" x14ac:dyDescent="0.25">
      <c r="A136" s="26" t="s">
        <v>153</v>
      </c>
      <c r="B136" s="25">
        <v>45779.6</v>
      </c>
      <c r="C136" s="25">
        <v>23795.8</v>
      </c>
      <c r="D136" s="25">
        <f t="shared" si="6"/>
        <v>51.979047435975843</v>
      </c>
      <c r="E136" s="28">
        <v>25886</v>
      </c>
      <c r="F136" s="28">
        <v>9759.7000000000007</v>
      </c>
      <c r="G136" s="15">
        <f t="shared" si="4"/>
        <v>37.702619176388787</v>
      </c>
    </row>
    <row r="137" spans="1:7" s="6" customFormat="1" ht="30" x14ac:dyDescent="0.25">
      <c r="A137" s="26" t="s">
        <v>154</v>
      </c>
      <c r="B137" s="25">
        <v>48739.6</v>
      </c>
      <c r="C137" s="25">
        <v>14225.7</v>
      </c>
      <c r="D137" s="25">
        <f t="shared" si="6"/>
        <v>29.187149668852435</v>
      </c>
      <c r="E137" s="28">
        <v>66280.100000000006</v>
      </c>
      <c r="F137" s="28">
        <v>5187.1000000000004</v>
      </c>
      <c r="G137" s="15">
        <f t="shared" si="4"/>
        <v>7.8260292304930132</v>
      </c>
    </row>
    <row r="138" spans="1:7" s="6" customFormat="1" ht="60" x14ac:dyDescent="0.25">
      <c r="A138" s="26" t="s">
        <v>155</v>
      </c>
      <c r="B138" s="25">
        <v>3076.9</v>
      </c>
      <c r="C138" s="25">
        <v>110</v>
      </c>
      <c r="D138" s="25">
        <f t="shared" si="6"/>
        <v>3.5750268127010951</v>
      </c>
      <c r="E138" s="28">
        <v>3088</v>
      </c>
      <c r="F138" s="28">
        <v>0</v>
      </c>
      <c r="G138" s="15">
        <f t="shared" si="4"/>
        <v>0</v>
      </c>
    </row>
    <row r="139" spans="1:7" s="6" customFormat="1" ht="45" x14ac:dyDescent="0.25">
      <c r="A139" s="26" t="s">
        <v>156</v>
      </c>
      <c r="B139" s="25">
        <v>5013.8999999999996</v>
      </c>
      <c r="C139" s="25">
        <v>2000</v>
      </c>
      <c r="D139" s="25">
        <f t="shared" si="6"/>
        <v>39.889108278984423</v>
      </c>
      <c r="E139" s="28">
        <v>1564.3</v>
      </c>
      <c r="F139" s="28">
        <v>1564.2</v>
      </c>
      <c r="G139" s="15">
        <f t="shared" si="4"/>
        <v>99.993607364316318</v>
      </c>
    </row>
    <row r="140" spans="1:7" s="6" customFormat="1" ht="30" x14ac:dyDescent="0.25">
      <c r="A140" s="26" t="s">
        <v>157</v>
      </c>
      <c r="B140" s="25">
        <v>679784.5</v>
      </c>
      <c r="C140" s="25">
        <v>289118.40000000002</v>
      </c>
      <c r="D140" s="25">
        <f t="shared" si="6"/>
        <v>42.5308903042067</v>
      </c>
      <c r="E140" s="28">
        <v>648808.1</v>
      </c>
      <c r="F140" s="28">
        <v>277428.5</v>
      </c>
      <c r="G140" s="15">
        <f t="shared" si="4"/>
        <v>42.759715854348926</v>
      </c>
    </row>
    <row r="141" spans="1:7" s="6" customFormat="1" ht="45" x14ac:dyDescent="0.25">
      <c r="A141" s="26" t="s">
        <v>175</v>
      </c>
      <c r="B141" s="25">
        <v>0</v>
      </c>
      <c r="C141" s="25">
        <v>0</v>
      </c>
      <c r="D141" s="25">
        <v>0</v>
      </c>
      <c r="E141" s="28">
        <v>58141.9</v>
      </c>
      <c r="F141" s="28">
        <v>125</v>
      </c>
      <c r="G141" s="15">
        <f t="shared" si="4"/>
        <v>0.21499125415578094</v>
      </c>
    </row>
    <row r="142" spans="1:7" s="6" customFormat="1" ht="42.75" x14ac:dyDescent="0.25">
      <c r="A142" s="10" t="s">
        <v>34</v>
      </c>
      <c r="B142" s="11">
        <f>B143</f>
        <v>69630</v>
      </c>
      <c r="C142" s="11">
        <f>C143</f>
        <v>2978.5</v>
      </c>
      <c r="D142" s="11">
        <f t="shared" si="6"/>
        <v>4.2776102254775239</v>
      </c>
      <c r="E142" s="16">
        <f>E143</f>
        <v>7995</v>
      </c>
      <c r="F142" s="16">
        <f>F143</f>
        <v>0</v>
      </c>
      <c r="G142" s="16">
        <f t="shared" si="4"/>
        <v>0</v>
      </c>
    </row>
    <row r="143" spans="1:7" s="6" customFormat="1" ht="45" x14ac:dyDescent="0.25">
      <c r="A143" s="26" t="s">
        <v>34</v>
      </c>
      <c r="B143" s="25">
        <v>69630</v>
      </c>
      <c r="C143" s="25">
        <v>2978.5</v>
      </c>
      <c r="D143" s="25">
        <f t="shared" si="6"/>
        <v>4.2776102254775239</v>
      </c>
      <c r="E143" s="28">
        <v>7995</v>
      </c>
      <c r="F143" s="28">
        <v>0</v>
      </c>
      <c r="G143" s="15">
        <f t="shared" si="4"/>
        <v>0</v>
      </c>
    </row>
    <row r="144" spans="1:7" s="6" customFormat="1" ht="28.5" x14ac:dyDescent="0.25">
      <c r="A144" s="10" t="s">
        <v>35</v>
      </c>
      <c r="B144" s="11">
        <f>SUM(B145:B153)</f>
        <v>317605.7</v>
      </c>
      <c r="C144" s="11">
        <f>SUM(C145:C153)</f>
        <v>111638.8</v>
      </c>
      <c r="D144" s="11">
        <f t="shared" si="6"/>
        <v>35.150124824585951</v>
      </c>
      <c r="E144" s="16">
        <f>SUM(E145:E160)</f>
        <v>364005.19999999995</v>
      </c>
      <c r="F144" s="16">
        <f>SUM(F145:F160)</f>
        <v>163576</v>
      </c>
      <c r="G144" s="16">
        <f t="shared" si="4"/>
        <v>44.937819569610546</v>
      </c>
    </row>
    <row r="145" spans="1:7" s="6" customFormat="1" ht="60" x14ac:dyDescent="0.25">
      <c r="A145" s="26" t="s">
        <v>158</v>
      </c>
      <c r="B145" s="25">
        <v>350</v>
      </c>
      <c r="C145" s="25">
        <v>0</v>
      </c>
      <c r="D145" s="25">
        <f t="shared" ref="D145:D153" si="7">C145/B145*100</f>
        <v>0</v>
      </c>
      <c r="E145" s="28" t="s">
        <v>168</v>
      </c>
      <c r="F145" s="28" t="s">
        <v>168</v>
      </c>
      <c r="G145" s="15" t="s">
        <v>168</v>
      </c>
    </row>
    <row r="146" spans="1:7" s="6" customFormat="1" ht="30" x14ac:dyDescent="0.25">
      <c r="A146" s="26" t="s">
        <v>36</v>
      </c>
      <c r="B146" s="25">
        <v>45825.8</v>
      </c>
      <c r="C146" s="25">
        <v>22280.1</v>
      </c>
      <c r="D146" s="25">
        <f t="shared" si="7"/>
        <v>48.619118487838719</v>
      </c>
      <c r="E146" s="28">
        <v>52068</v>
      </c>
      <c r="F146" s="28">
        <v>32107.200000000001</v>
      </c>
      <c r="G146" s="15">
        <f t="shared" si="4"/>
        <v>61.663977875086431</v>
      </c>
    </row>
    <row r="147" spans="1:7" s="6" customFormat="1" ht="30" x14ac:dyDescent="0.25">
      <c r="A147" s="26" t="s">
        <v>37</v>
      </c>
      <c r="B147" s="25">
        <v>93709.9</v>
      </c>
      <c r="C147" s="25">
        <v>34021.599999999999</v>
      </c>
      <c r="D147" s="25">
        <f t="shared" si="7"/>
        <v>36.305235626118481</v>
      </c>
      <c r="E147" s="28">
        <v>18311</v>
      </c>
      <c r="F147" s="28">
        <v>10273.1</v>
      </c>
      <c r="G147" s="15">
        <f t="shared" si="4"/>
        <v>56.103435093659549</v>
      </c>
    </row>
    <row r="148" spans="1:7" s="6" customFormat="1" ht="30" x14ac:dyDescent="0.25">
      <c r="A148" s="26" t="s">
        <v>38</v>
      </c>
      <c r="B148" s="25">
        <v>11161.3</v>
      </c>
      <c r="C148" s="25">
        <v>396.4</v>
      </c>
      <c r="D148" s="25">
        <f t="shared" si="7"/>
        <v>3.5515576142564038</v>
      </c>
      <c r="E148" s="28">
        <v>37454</v>
      </c>
      <c r="F148" s="28">
        <v>23070.6</v>
      </c>
      <c r="G148" s="15">
        <f t="shared" si="4"/>
        <v>61.597159181929825</v>
      </c>
    </row>
    <row r="149" spans="1:7" s="6" customFormat="1" ht="30" x14ac:dyDescent="0.25">
      <c r="A149" s="26" t="s">
        <v>39</v>
      </c>
      <c r="B149" s="25">
        <v>13137.1</v>
      </c>
      <c r="C149" s="25">
        <v>0</v>
      </c>
      <c r="D149" s="25">
        <f t="shared" si="7"/>
        <v>0</v>
      </c>
      <c r="E149" s="28">
        <v>13846.5</v>
      </c>
      <c r="F149" s="28">
        <v>0</v>
      </c>
      <c r="G149" s="15">
        <f t="shared" si="4"/>
        <v>0</v>
      </c>
    </row>
    <row r="150" spans="1:7" s="6" customFormat="1" ht="45" x14ac:dyDescent="0.25">
      <c r="A150" s="26" t="s">
        <v>40</v>
      </c>
      <c r="B150" s="25">
        <v>69064.100000000006</v>
      </c>
      <c r="C150" s="25">
        <v>29510.5</v>
      </c>
      <c r="D150" s="25">
        <f t="shared" si="7"/>
        <v>42.729145822504016</v>
      </c>
      <c r="E150" s="28">
        <v>48316.1</v>
      </c>
      <c r="F150" s="28">
        <v>22303.5</v>
      </c>
      <c r="G150" s="15">
        <f t="shared" si="4"/>
        <v>46.161631423066019</v>
      </c>
    </row>
    <row r="151" spans="1:7" s="6" customFormat="1" ht="30" x14ac:dyDescent="0.25">
      <c r="A151" s="26" t="s">
        <v>41</v>
      </c>
      <c r="B151" s="25">
        <v>26809.7</v>
      </c>
      <c r="C151" s="25">
        <v>314</v>
      </c>
      <c r="D151" s="25">
        <f t="shared" si="7"/>
        <v>1.171217880095637</v>
      </c>
      <c r="E151" s="28">
        <v>5100</v>
      </c>
      <c r="F151" s="28">
        <v>809</v>
      </c>
      <c r="G151" s="15">
        <f t="shared" si="4"/>
        <v>15.862745098039216</v>
      </c>
    </row>
    <row r="152" spans="1:7" s="6" customFormat="1" ht="30" x14ac:dyDescent="0.25">
      <c r="A152" s="26" t="s">
        <v>42</v>
      </c>
      <c r="B152" s="25">
        <v>17000</v>
      </c>
      <c r="C152" s="25">
        <v>0</v>
      </c>
      <c r="D152" s="25">
        <f t="shared" si="7"/>
        <v>0</v>
      </c>
      <c r="E152" s="28">
        <v>18042</v>
      </c>
      <c r="F152" s="28">
        <v>0</v>
      </c>
      <c r="G152" s="15">
        <f t="shared" ref="G152:G198" si="8">F152/E152*100</f>
        <v>0</v>
      </c>
    </row>
    <row r="153" spans="1:7" s="6" customFormat="1" ht="75" x14ac:dyDescent="0.25">
      <c r="A153" s="26" t="s">
        <v>43</v>
      </c>
      <c r="B153" s="25">
        <v>40547.800000000003</v>
      </c>
      <c r="C153" s="25">
        <v>25116.2</v>
      </c>
      <c r="D153" s="25">
        <f t="shared" si="7"/>
        <v>61.942201549775824</v>
      </c>
      <c r="E153" s="28" t="s">
        <v>168</v>
      </c>
      <c r="F153" s="28" t="s">
        <v>168</v>
      </c>
      <c r="G153" s="15" t="s">
        <v>168</v>
      </c>
    </row>
    <row r="154" spans="1:7" s="6" customFormat="1" x14ac:dyDescent="0.25">
      <c r="A154" s="26" t="s">
        <v>176</v>
      </c>
      <c r="B154" s="25" t="s">
        <v>168</v>
      </c>
      <c r="C154" s="25" t="s">
        <v>168</v>
      </c>
      <c r="D154" s="25" t="s">
        <v>168</v>
      </c>
      <c r="E154" s="28">
        <v>77846.5</v>
      </c>
      <c r="F154" s="28">
        <v>35529.9</v>
      </c>
      <c r="G154" s="15">
        <f t="shared" si="8"/>
        <v>45.640972940337718</v>
      </c>
    </row>
    <row r="155" spans="1:7" s="6" customFormat="1" ht="45" x14ac:dyDescent="0.25">
      <c r="A155" s="26" t="s">
        <v>177</v>
      </c>
      <c r="B155" s="25" t="s">
        <v>168</v>
      </c>
      <c r="C155" s="25" t="s">
        <v>168</v>
      </c>
      <c r="D155" s="25" t="s">
        <v>168</v>
      </c>
      <c r="E155" s="28">
        <v>58328.2</v>
      </c>
      <c r="F155" s="28">
        <v>25831.4</v>
      </c>
      <c r="G155" s="15">
        <f t="shared" si="8"/>
        <v>44.286297194153093</v>
      </c>
    </row>
    <row r="156" spans="1:7" s="6" customFormat="1" ht="30" x14ac:dyDescent="0.25">
      <c r="A156" s="26" t="s">
        <v>178</v>
      </c>
      <c r="B156" s="25" t="s">
        <v>168</v>
      </c>
      <c r="C156" s="25" t="s">
        <v>168</v>
      </c>
      <c r="D156" s="25" t="s">
        <v>168</v>
      </c>
      <c r="E156" s="28">
        <v>6798.1</v>
      </c>
      <c r="F156" s="28">
        <v>0</v>
      </c>
      <c r="G156" s="15">
        <f t="shared" si="8"/>
        <v>0</v>
      </c>
    </row>
    <row r="157" spans="1:7" s="6" customFormat="1" x14ac:dyDescent="0.25">
      <c r="A157" s="26" t="s">
        <v>179</v>
      </c>
      <c r="B157" s="25" t="s">
        <v>168</v>
      </c>
      <c r="C157" s="25" t="s">
        <v>168</v>
      </c>
      <c r="D157" s="25" t="s">
        <v>168</v>
      </c>
      <c r="E157" s="28">
        <v>1100</v>
      </c>
      <c r="F157" s="28">
        <v>0</v>
      </c>
      <c r="G157" s="15">
        <f t="shared" si="8"/>
        <v>0</v>
      </c>
    </row>
    <row r="158" spans="1:7" s="6" customFormat="1" ht="30" x14ac:dyDescent="0.25">
      <c r="A158" s="26" t="s">
        <v>19</v>
      </c>
      <c r="B158" s="25" t="s">
        <v>168</v>
      </c>
      <c r="C158" s="25" t="s">
        <v>168</v>
      </c>
      <c r="D158" s="25" t="s">
        <v>168</v>
      </c>
      <c r="E158" s="28">
        <v>9150</v>
      </c>
      <c r="F158" s="28">
        <v>200</v>
      </c>
      <c r="G158" s="15">
        <f t="shared" si="8"/>
        <v>2.1857923497267762</v>
      </c>
    </row>
    <row r="159" spans="1:7" s="6" customFormat="1" ht="30" x14ac:dyDescent="0.25">
      <c r="A159" s="26" t="s">
        <v>180</v>
      </c>
      <c r="B159" s="25" t="s">
        <v>168</v>
      </c>
      <c r="C159" s="25" t="s">
        <v>168</v>
      </c>
      <c r="D159" s="25" t="s">
        <v>168</v>
      </c>
      <c r="E159" s="28">
        <v>5319.1</v>
      </c>
      <c r="F159" s="28">
        <v>1638.6</v>
      </c>
      <c r="G159" s="15">
        <f t="shared" si="8"/>
        <v>30.805963414863413</v>
      </c>
    </row>
    <row r="160" spans="1:7" s="6" customFormat="1" ht="30" x14ac:dyDescent="0.25">
      <c r="A160" s="26" t="s">
        <v>181</v>
      </c>
      <c r="B160" s="25" t="s">
        <v>168</v>
      </c>
      <c r="C160" s="25" t="s">
        <v>168</v>
      </c>
      <c r="D160" s="25" t="s">
        <v>168</v>
      </c>
      <c r="E160" s="28">
        <v>12325.7</v>
      </c>
      <c r="F160" s="28">
        <v>11812.7</v>
      </c>
      <c r="G160" s="15">
        <f t="shared" si="8"/>
        <v>95.837964578076708</v>
      </c>
    </row>
    <row r="161" spans="1:7" s="6" customFormat="1" ht="57" x14ac:dyDescent="0.25">
      <c r="A161" s="10" t="s">
        <v>63</v>
      </c>
      <c r="B161" s="11">
        <f>SUM(B162:B162)</f>
        <v>2072.6999999999998</v>
      </c>
      <c r="C161" s="11">
        <f>SUM(C162:C162)</f>
        <v>516.9</v>
      </c>
      <c r="D161" s="11">
        <f>C161/B161*100</f>
        <v>24.938486032710959</v>
      </c>
      <c r="E161" s="16">
        <f>E162</f>
        <v>2676.3</v>
      </c>
      <c r="F161" s="16">
        <f>F162</f>
        <v>1676.3</v>
      </c>
      <c r="G161" s="16">
        <f t="shared" si="8"/>
        <v>62.634981130665466</v>
      </c>
    </row>
    <row r="162" spans="1:7" s="6" customFormat="1" ht="30" x14ac:dyDescent="0.25">
      <c r="A162" s="29" t="s">
        <v>64</v>
      </c>
      <c r="B162" s="23">
        <v>2072.6999999999998</v>
      </c>
      <c r="C162" s="23">
        <v>516.9</v>
      </c>
      <c r="D162" s="23">
        <v>0</v>
      </c>
      <c r="E162" s="30">
        <v>2676.3</v>
      </c>
      <c r="F162" s="30">
        <v>1676.3</v>
      </c>
      <c r="G162" s="17">
        <f t="shared" si="8"/>
        <v>62.634981130665466</v>
      </c>
    </row>
    <row r="163" spans="1:7" s="6" customFormat="1" ht="57" x14ac:dyDescent="0.25">
      <c r="A163" s="10" t="s">
        <v>44</v>
      </c>
      <c r="B163" s="11">
        <f>SUM(B164:B169)</f>
        <v>354795.89999999997</v>
      </c>
      <c r="C163" s="11">
        <f>SUM(C164:C169)</f>
        <v>144637</v>
      </c>
      <c r="D163" s="11">
        <f>C163/B163*100</f>
        <v>40.766254626955948</v>
      </c>
      <c r="E163" s="16">
        <f>E164</f>
        <v>197352.5</v>
      </c>
      <c r="F163" s="16">
        <f>F164</f>
        <v>10464.700000000001</v>
      </c>
      <c r="G163" s="16">
        <f t="shared" si="8"/>
        <v>5.302542405087344</v>
      </c>
    </row>
    <row r="164" spans="1:7" s="6" customFormat="1" ht="30" x14ac:dyDescent="0.25">
      <c r="A164" s="26" t="s">
        <v>46</v>
      </c>
      <c r="B164" s="25">
        <v>3269</v>
      </c>
      <c r="C164" s="25">
        <v>970</v>
      </c>
      <c r="D164" s="25">
        <f>C164/B164*100</f>
        <v>29.672682777607832</v>
      </c>
      <c r="E164" s="31">
        <v>197352.5</v>
      </c>
      <c r="F164" s="31">
        <v>10464.700000000001</v>
      </c>
      <c r="G164" s="34">
        <f t="shared" si="8"/>
        <v>5.302542405087344</v>
      </c>
    </row>
    <row r="165" spans="1:7" s="6" customFormat="1" ht="30" x14ac:dyDescent="0.25">
      <c r="A165" s="26" t="s">
        <v>159</v>
      </c>
      <c r="B165" s="25">
        <v>16024.7</v>
      </c>
      <c r="C165" s="25">
        <v>0</v>
      </c>
      <c r="D165" s="25">
        <f t="shared" ref="D165:D169" si="9">C165/B165*100</f>
        <v>0</v>
      </c>
      <c r="E165" s="32"/>
      <c r="F165" s="32"/>
      <c r="G165" s="32"/>
    </row>
    <row r="166" spans="1:7" s="6" customFormat="1" ht="60" x14ac:dyDescent="0.25">
      <c r="A166" s="26" t="s">
        <v>45</v>
      </c>
      <c r="B166" s="25">
        <v>63021.5</v>
      </c>
      <c r="C166" s="25">
        <v>59639.5</v>
      </c>
      <c r="D166" s="25">
        <f t="shared" si="9"/>
        <v>94.633577429924713</v>
      </c>
      <c r="E166" s="32"/>
      <c r="F166" s="32"/>
      <c r="G166" s="32"/>
    </row>
    <row r="167" spans="1:7" s="6" customFormat="1" ht="30" x14ac:dyDescent="0.25">
      <c r="A167" s="26" t="s">
        <v>160</v>
      </c>
      <c r="B167" s="25">
        <v>195844.5</v>
      </c>
      <c r="C167" s="25">
        <v>16797.900000000001</v>
      </c>
      <c r="D167" s="25">
        <f t="shared" si="9"/>
        <v>8.5771619831039416</v>
      </c>
      <c r="E167" s="32"/>
      <c r="F167" s="32"/>
      <c r="G167" s="32"/>
    </row>
    <row r="168" spans="1:7" s="6" customFormat="1" x14ac:dyDescent="0.25">
      <c r="A168" s="26" t="s">
        <v>47</v>
      </c>
      <c r="B168" s="25">
        <v>59350.6</v>
      </c>
      <c r="C168" s="25">
        <v>59350.6</v>
      </c>
      <c r="D168" s="25">
        <f t="shared" si="9"/>
        <v>100</v>
      </c>
      <c r="E168" s="32"/>
      <c r="F168" s="32"/>
      <c r="G168" s="32"/>
    </row>
    <row r="169" spans="1:7" s="6" customFormat="1" x14ac:dyDescent="0.25">
      <c r="A169" s="26" t="s">
        <v>161</v>
      </c>
      <c r="B169" s="25">
        <v>17285.599999999999</v>
      </c>
      <c r="C169" s="25">
        <v>7879</v>
      </c>
      <c r="D169" s="25">
        <f t="shared" si="9"/>
        <v>45.581293099458513</v>
      </c>
      <c r="E169" s="33"/>
      <c r="F169" s="33"/>
      <c r="G169" s="33"/>
    </row>
    <row r="170" spans="1:7" s="6" customFormat="1" ht="57" x14ac:dyDescent="0.25">
      <c r="A170" s="10" t="s">
        <v>48</v>
      </c>
      <c r="B170" s="11">
        <f>SUM(B171:B176)</f>
        <v>70384.5</v>
      </c>
      <c r="C170" s="11">
        <f>SUM(C171:C176)</f>
        <v>3688.6</v>
      </c>
      <c r="D170" s="11">
        <f>C170/B170*100</f>
        <v>5.2406424709985862</v>
      </c>
      <c r="E170" s="16">
        <f>E171</f>
        <v>58164.4</v>
      </c>
      <c r="F170" s="16">
        <f>F171</f>
        <v>7151</v>
      </c>
      <c r="G170" s="16">
        <f t="shared" si="8"/>
        <v>12.294461904532669</v>
      </c>
    </row>
    <row r="171" spans="1:7" s="6" customFormat="1" x14ac:dyDescent="0.25">
      <c r="A171" s="26" t="s">
        <v>162</v>
      </c>
      <c r="B171" s="25">
        <v>17184.599999999999</v>
      </c>
      <c r="C171" s="25">
        <v>0</v>
      </c>
      <c r="D171" s="25">
        <f>C171/B171*100</f>
        <v>0</v>
      </c>
      <c r="E171" s="31">
        <v>58164.4</v>
      </c>
      <c r="F171" s="31">
        <v>7151</v>
      </c>
      <c r="G171" s="34">
        <f t="shared" si="8"/>
        <v>12.294461904532669</v>
      </c>
    </row>
    <row r="172" spans="1:7" s="6" customFormat="1" x14ac:dyDescent="0.25">
      <c r="A172" s="26" t="s">
        <v>162</v>
      </c>
      <c r="B172" s="25">
        <v>5000</v>
      </c>
      <c r="C172" s="25">
        <v>0</v>
      </c>
      <c r="D172" s="25">
        <f t="shared" ref="D172:D176" si="10">C172/B172*100</f>
        <v>0</v>
      </c>
      <c r="E172" s="32"/>
      <c r="F172" s="32"/>
      <c r="G172" s="35"/>
    </row>
    <row r="173" spans="1:7" s="6" customFormat="1" ht="45" x14ac:dyDescent="0.25">
      <c r="A173" s="26" t="s">
        <v>49</v>
      </c>
      <c r="B173" s="25">
        <v>6178</v>
      </c>
      <c r="C173" s="25">
        <v>78.099999999999994</v>
      </c>
      <c r="D173" s="25">
        <f t="shared" si="10"/>
        <v>1.2641631595985754</v>
      </c>
      <c r="E173" s="32"/>
      <c r="F173" s="32"/>
      <c r="G173" s="35"/>
    </row>
    <row r="174" spans="1:7" s="6" customFormat="1" ht="30" x14ac:dyDescent="0.25">
      <c r="A174" s="26" t="s">
        <v>50</v>
      </c>
      <c r="B174" s="25">
        <v>16000</v>
      </c>
      <c r="C174" s="25">
        <v>1143.9000000000001</v>
      </c>
      <c r="D174" s="25">
        <f t="shared" si="10"/>
        <v>7.1493750000000009</v>
      </c>
      <c r="E174" s="32"/>
      <c r="F174" s="32"/>
      <c r="G174" s="35"/>
    </row>
    <row r="175" spans="1:7" s="6" customFormat="1" ht="30" x14ac:dyDescent="0.25">
      <c r="A175" s="26" t="s">
        <v>51</v>
      </c>
      <c r="B175" s="25">
        <v>11337.3</v>
      </c>
      <c r="C175" s="25">
        <v>966.7</v>
      </c>
      <c r="D175" s="25">
        <f t="shared" si="10"/>
        <v>8.5267215298175056</v>
      </c>
      <c r="E175" s="32"/>
      <c r="F175" s="32"/>
      <c r="G175" s="35"/>
    </row>
    <row r="176" spans="1:7" s="6" customFormat="1" ht="30" x14ac:dyDescent="0.25">
      <c r="A176" s="26" t="s">
        <v>52</v>
      </c>
      <c r="B176" s="25">
        <v>14684.6</v>
      </c>
      <c r="C176" s="25">
        <v>1499.9</v>
      </c>
      <c r="D176" s="25">
        <f t="shared" si="10"/>
        <v>10.214101848194709</v>
      </c>
      <c r="E176" s="33"/>
      <c r="F176" s="33"/>
      <c r="G176" s="36"/>
    </row>
    <row r="177" spans="1:7" s="6" customFormat="1" ht="57" x14ac:dyDescent="0.25">
      <c r="A177" s="10" t="s">
        <v>53</v>
      </c>
      <c r="B177" s="11">
        <f>SUM(B178:B181)</f>
        <v>227889</v>
      </c>
      <c r="C177" s="11">
        <f>SUM(C178:C181)</f>
        <v>103342.70000000001</v>
      </c>
      <c r="D177" s="11">
        <f>C177/B177*100</f>
        <v>45.347822843577362</v>
      </c>
      <c r="E177" s="16">
        <f>SUM(E178:E182)</f>
        <v>197851.3</v>
      </c>
      <c r="F177" s="16">
        <f>SUM(F178:F182)</f>
        <v>66168.399999999994</v>
      </c>
      <c r="G177" s="16">
        <f t="shared" si="8"/>
        <v>33.443500244880873</v>
      </c>
    </row>
    <row r="178" spans="1:7" s="6" customFormat="1" ht="30" x14ac:dyDescent="0.25">
      <c r="A178" s="26" t="s">
        <v>54</v>
      </c>
      <c r="B178" s="25">
        <v>97278.9</v>
      </c>
      <c r="C178" s="25">
        <v>21447.7</v>
      </c>
      <c r="D178" s="25">
        <f>C178/B178*100</f>
        <v>22.047638285383574</v>
      </c>
      <c r="E178" s="28" t="s">
        <v>168</v>
      </c>
      <c r="F178" s="28" t="s">
        <v>168</v>
      </c>
      <c r="G178" s="15" t="s">
        <v>168</v>
      </c>
    </row>
    <row r="179" spans="1:7" s="6" customFormat="1" ht="45" x14ac:dyDescent="0.25">
      <c r="A179" s="26" t="s">
        <v>55</v>
      </c>
      <c r="B179" s="25">
        <v>50000</v>
      </c>
      <c r="C179" s="25">
        <v>46537.1</v>
      </c>
      <c r="D179" s="25">
        <f t="shared" ref="D179:D181" si="11">C179/B179*100</f>
        <v>93.07419999999999</v>
      </c>
      <c r="E179" s="28">
        <v>35000</v>
      </c>
      <c r="F179" s="28">
        <v>0</v>
      </c>
      <c r="G179" s="15">
        <f t="shared" si="8"/>
        <v>0</v>
      </c>
    </row>
    <row r="180" spans="1:7" s="6" customFormat="1" ht="30" x14ac:dyDescent="0.25">
      <c r="A180" s="26" t="s">
        <v>22</v>
      </c>
      <c r="B180" s="25">
        <v>72310.100000000006</v>
      </c>
      <c r="C180" s="25">
        <v>35357.9</v>
      </c>
      <c r="D180" s="25">
        <f t="shared" si="11"/>
        <v>48.897595218371983</v>
      </c>
      <c r="E180" s="28">
        <v>88227.5</v>
      </c>
      <c r="F180" s="28">
        <v>42597.4</v>
      </c>
      <c r="G180" s="15">
        <f t="shared" si="8"/>
        <v>48.281318183106173</v>
      </c>
    </row>
    <row r="181" spans="1:7" s="6" customFormat="1" ht="60" x14ac:dyDescent="0.25">
      <c r="A181" s="26" t="s">
        <v>163</v>
      </c>
      <c r="B181" s="25">
        <v>8300</v>
      </c>
      <c r="C181" s="25">
        <v>0</v>
      </c>
      <c r="D181" s="25">
        <f t="shared" si="11"/>
        <v>0</v>
      </c>
      <c r="E181" s="28">
        <v>56328</v>
      </c>
      <c r="F181" s="28">
        <v>23571</v>
      </c>
      <c r="G181" s="15">
        <f t="shared" si="8"/>
        <v>41.845973583297827</v>
      </c>
    </row>
    <row r="182" spans="1:7" s="6" customFormat="1" ht="45" x14ac:dyDescent="0.25">
      <c r="A182" s="26" t="s">
        <v>88</v>
      </c>
      <c r="B182" s="25" t="s">
        <v>168</v>
      </c>
      <c r="C182" s="25" t="s">
        <v>168</v>
      </c>
      <c r="D182" s="25" t="s">
        <v>168</v>
      </c>
      <c r="E182" s="28">
        <v>18295.8</v>
      </c>
      <c r="F182" s="28">
        <v>0</v>
      </c>
      <c r="G182" s="15">
        <f t="shared" si="8"/>
        <v>0</v>
      </c>
    </row>
    <row r="183" spans="1:7" s="6" customFormat="1" ht="114" x14ac:dyDescent="0.25">
      <c r="A183" s="10" t="s">
        <v>56</v>
      </c>
      <c r="B183" s="11">
        <f>B184</f>
        <v>399457</v>
      </c>
      <c r="C183" s="11">
        <f>C184</f>
        <v>73802.7</v>
      </c>
      <c r="D183" s="11">
        <f t="shared" ref="D183:D190" si="12">C183/B183*100</f>
        <v>18.475755838550832</v>
      </c>
      <c r="E183" s="16">
        <f>E184</f>
        <v>123251</v>
      </c>
      <c r="F183" s="16">
        <f>F184</f>
        <v>0</v>
      </c>
      <c r="G183" s="16">
        <f t="shared" si="8"/>
        <v>0</v>
      </c>
    </row>
    <row r="184" spans="1:7" s="6" customFormat="1" ht="105" x14ac:dyDescent="0.25">
      <c r="A184" s="26" t="s">
        <v>56</v>
      </c>
      <c r="B184" s="25">
        <v>399457</v>
      </c>
      <c r="C184" s="25">
        <v>73802.7</v>
      </c>
      <c r="D184" s="25">
        <f t="shared" si="12"/>
        <v>18.475755838550832</v>
      </c>
      <c r="E184" s="28">
        <v>123251</v>
      </c>
      <c r="F184" s="28">
        <v>0</v>
      </c>
      <c r="G184" s="15">
        <f t="shared" si="8"/>
        <v>0</v>
      </c>
    </row>
    <row r="185" spans="1:7" s="6" customFormat="1" ht="42.75" x14ac:dyDescent="0.25">
      <c r="A185" s="10" t="s">
        <v>57</v>
      </c>
      <c r="B185" s="11">
        <v>61333.2</v>
      </c>
      <c r="C185" s="11">
        <v>21845</v>
      </c>
      <c r="D185" s="11">
        <f t="shared" si="12"/>
        <v>35.61692525418534</v>
      </c>
      <c r="E185" s="16">
        <v>74328.399999999994</v>
      </c>
      <c r="F185" s="16">
        <v>34646.400000000001</v>
      </c>
      <c r="G185" s="16">
        <f t="shared" si="8"/>
        <v>46.612600298136385</v>
      </c>
    </row>
    <row r="186" spans="1:7" s="6" customFormat="1" ht="42.75" x14ac:dyDescent="0.25">
      <c r="A186" s="10" t="s">
        <v>58</v>
      </c>
      <c r="B186" s="11">
        <f>SUM(B187:B190)</f>
        <v>3532035.8</v>
      </c>
      <c r="C186" s="11">
        <f>SUM(C187:C190)</f>
        <v>1688844.5999999999</v>
      </c>
      <c r="D186" s="11">
        <f t="shared" si="12"/>
        <v>47.815047627773197</v>
      </c>
      <c r="E186" s="16">
        <f>SUM(E187:E191)</f>
        <v>3907001.8999999994</v>
      </c>
      <c r="F186" s="16">
        <f>SUM(F187:F191)</f>
        <v>2080215.5999999999</v>
      </c>
      <c r="G186" s="16">
        <f t="shared" si="8"/>
        <v>53.24327075448825</v>
      </c>
    </row>
    <row r="187" spans="1:7" s="6" customFormat="1" ht="45" x14ac:dyDescent="0.25">
      <c r="A187" s="26" t="s">
        <v>59</v>
      </c>
      <c r="B187" s="25">
        <v>60069.3</v>
      </c>
      <c r="C187" s="25">
        <v>27627.200000000001</v>
      </c>
      <c r="D187" s="25">
        <f t="shared" si="12"/>
        <v>45.992212328094382</v>
      </c>
      <c r="E187" s="28">
        <v>60219.9</v>
      </c>
      <c r="F187" s="28">
        <v>31107.200000000001</v>
      </c>
      <c r="G187" s="15">
        <f t="shared" si="8"/>
        <v>51.656014041869881</v>
      </c>
    </row>
    <row r="188" spans="1:7" s="6" customFormat="1" ht="45" x14ac:dyDescent="0.25">
      <c r="A188" s="26" t="s">
        <v>60</v>
      </c>
      <c r="B188" s="25">
        <v>2499500</v>
      </c>
      <c r="C188" s="25">
        <v>1277887</v>
      </c>
      <c r="D188" s="25">
        <f t="shared" si="12"/>
        <v>51.125705141028213</v>
      </c>
      <c r="E188" s="28">
        <v>2599500</v>
      </c>
      <c r="F188" s="28">
        <v>1413268</v>
      </c>
      <c r="G188" s="15">
        <f t="shared" si="8"/>
        <v>54.366916714752833</v>
      </c>
    </row>
    <row r="189" spans="1:7" s="6" customFormat="1" ht="30" x14ac:dyDescent="0.25">
      <c r="A189" s="26" t="s">
        <v>61</v>
      </c>
      <c r="B189" s="25">
        <v>943773.7</v>
      </c>
      <c r="C189" s="25">
        <v>369332.2</v>
      </c>
      <c r="D189" s="25">
        <f t="shared" si="12"/>
        <v>39.133555003704814</v>
      </c>
      <c r="E189" s="28">
        <v>1217294.7</v>
      </c>
      <c r="F189" s="28">
        <v>621503.6</v>
      </c>
      <c r="G189" s="15">
        <f t="shared" si="8"/>
        <v>51.056132915061568</v>
      </c>
    </row>
    <row r="190" spans="1:7" s="6" customFormat="1" ht="30" x14ac:dyDescent="0.25">
      <c r="A190" s="26" t="s">
        <v>62</v>
      </c>
      <c r="B190" s="25">
        <v>28692.799999999999</v>
      </c>
      <c r="C190" s="25">
        <v>13998.2</v>
      </c>
      <c r="D190" s="25">
        <f t="shared" si="12"/>
        <v>48.786455138571355</v>
      </c>
      <c r="E190" s="28">
        <v>29967.3</v>
      </c>
      <c r="F190" s="28">
        <v>14336.8</v>
      </c>
      <c r="G190" s="15">
        <f t="shared" si="8"/>
        <v>47.841480547129706</v>
      </c>
    </row>
    <row r="191" spans="1:7" s="6" customFormat="1" ht="30" x14ac:dyDescent="0.25">
      <c r="A191" s="26" t="s">
        <v>182</v>
      </c>
      <c r="B191" s="25" t="s">
        <v>168</v>
      </c>
      <c r="C191" s="25" t="s">
        <v>168</v>
      </c>
      <c r="D191" s="25" t="s">
        <v>168</v>
      </c>
      <c r="E191" s="28">
        <v>20</v>
      </c>
      <c r="F191" s="28">
        <v>0</v>
      </c>
      <c r="G191" s="15">
        <f t="shared" si="8"/>
        <v>0</v>
      </c>
    </row>
    <row r="192" spans="1:7" s="6" customFormat="1" ht="42.75" x14ac:dyDescent="0.25">
      <c r="A192" s="18" t="s">
        <v>183</v>
      </c>
      <c r="B192" s="11" t="s">
        <v>168</v>
      </c>
      <c r="C192" s="11" t="s">
        <v>168</v>
      </c>
      <c r="D192" s="11" t="s">
        <v>168</v>
      </c>
      <c r="E192" s="16">
        <f>SUM(E193:E194)</f>
        <v>209190</v>
      </c>
      <c r="F192" s="16">
        <f>SUM(F193:F194)</f>
        <v>82515.7</v>
      </c>
      <c r="G192" s="16">
        <f t="shared" si="8"/>
        <v>39.445336775180458</v>
      </c>
    </row>
    <row r="193" spans="1:7" s="6" customFormat="1" ht="45" x14ac:dyDescent="0.25">
      <c r="A193" s="24" t="s">
        <v>184</v>
      </c>
      <c r="B193" s="25" t="s">
        <v>168</v>
      </c>
      <c r="C193" s="25" t="s">
        <v>168</v>
      </c>
      <c r="D193" s="25" t="s">
        <v>168</v>
      </c>
      <c r="E193" s="28">
        <v>206660</v>
      </c>
      <c r="F193" s="28">
        <v>82515.7</v>
      </c>
      <c r="G193" s="15">
        <f t="shared" si="8"/>
        <v>39.928239620632922</v>
      </c>
    </row>
    <row r="194" spans="1:7" s="6" customFormat="1" ht="60" x14ac:dyDescent="0.25">
      <c r="A194" s="24" t="s">
        <v>185</v>
      </c>
      <c r="B194" s="25" t="s">
        <v>168</v>
      </c>
      <c r="C194" s="25" t="s">
        <v>168</v>
      </c>
      <c r="D194" s="25" t="s">
        <v>168</v>
      </c>
      <c r="E194" s="28">
        <v>2530</v>
      </c>
      <c r="F194" s="28">
        <v>0</v>
      </c>
      <c r="G194" s="15">
        <f t="shared" si="8"/>
        <v>0</v>
      </c>
    </row>
    <row r="195" spans="1:7" s="6" customFormat="1" ht="42.75" x14ac:dyDescent="0.25">
      <c r="A195" s="10" t="s">
        <v>186</v>
      </c>
      <c r="B195" s="11" t="s">
        <v>168</v>
      </c>
      <c r="C195" s="11" t="s">
        <v>168</v>
      </c>
      <c r="D195" s="11" t="s">
        <v>168</v>
      </c>
      <c r="E195" s="16">
        <v>7200</v>
      </c>
      <c r="F195" s="16">
        <v>213.8</v>
      </c>
      <c r="G195" s="16">
        <f t="shared" si="8"/>
        <v>2.9694444444444446</v>
      </c>
    </row>
    <row r="196" spans="1:7" s="6" customFormat="1" ht="42.75" x14ac:dyDescent="0.25">
      <c r="A196" s="10" t="s">
        <v>187</v>
      </c>
      <c r="B196" s="11" t="s">
        <v>168</v>
      </c>
      <c r="C196" s="11" t="s">
        <v>168</v>
      </c>
      <c r="D196" s="11" t="s">
        <v>168</v>
      </c>
      <c r="E196" s="16">
        <v>3937.5</v>
      </c>
      <c r="F196" s="16">
        <v>0</v>
      </c>
      <c r="G196" s="16">
        <f t="shared" si="8"/>
        <v>0</v>
      </c>
    </row>
    <row r="197" spans="1:7" s="6" customFormat="1" ht="42.75" x14ac:dyDescent="0.25">
      <c r="A197" s="10" t="s">
        <v>188</v>
      </c>
      <c r="B197" s="11" t="s">
        <v>168</v>
      </c>
      <c r="C197" s="11" t="s">
        <v>168</v>
      </c>
      <c r="D197" s="11" t="s">
        <v>168</v>
      </c>
      <c r="E197" s="16">
        <v>211891.8</v>
      </c>
      <c r="F197" s="16">
        <v>97875.4</v>
      </c>
      <c r="G197" s="16">
        <f t="shared" si="8"/>
        <v>46.191216460476525</v>
      </c>
    </row>
    <row r="198" spans="1:7" x14ac:dyDescent="0.25">
      <c r="A198" s="18" t="s">
        <v>3</v>
      </c>
      <c r="B198" s="11">
        <f>B6+B15+B17+B21+B23+B31+B42+B46+B50+B55+B64+B66+B79+B82+B95+B107+B112+B119+B131+B135+B142+B144+B161+B163+B170+B177+B183+B185+B186</f>
        <v>26084560.900000002</v>
      </c>
      <c r="C198" s="11">
        <f>C6+C15+C17+C21+C23+C31+C42+C46+C50+C55+C64+C66+C79+C82+C95+C107+C112+C119+C131+C135+C142+C144+C161+C163+C170+C177+C183+C185+C186</f>
        <v>11446256.300000001</v>
      </c>
      <c r="D198" s="11">
        <f t="shared" si="3"/>
        <v>43.88134553570346</v>
      </c>
      <c r="E198" s="16">
        <f>E6+E15+E17+E21+E23+E31+E42+E46+E50+E55+E64+E66+E79+E82+E95+E107+E112+E119+E131+E135+E142+E144+E161+E163+E170+E177+E183+E185+E186+E192+E195+E196+E197</f>
        <v>28041042.59999999</v>
      </c>
      <c r="F198" s="16">
        <f>F6+F15+F17+F21+F23+F31+F42+F46+F50+F55+F64+F66+F79+F82+F95+F107+F112+F119+F131+F135+F142+F144+F161+F163+F170+F177+F183+F185+F186+F192+F195+F196+F197</f>
        <v>13757922.800000003</v>
      </c>
      <c r="G198" s="16">
        <f t="shared" si="8"/>
        <v>49.063520912022035</v>
      </c>
    </row>
  </sheetData>
  <mergeCells count="13">
    <mergeCell ref="A3:A4"/>
    <mergeCell ref="A1:D1"/>
    <mergeCell ref="B3:D3"/>
    <mergeCell ref="E3:G3"/>
    <mergeCell ref="E72:E78"/>
    <mergeCell ref="F72:F78"/>
    <mergeCell ref="G72:G78"/>
    <mergeCell ref="E164:E169"/>
    <mergeCell ref="F164:F169"/>
    <mergeCell ref="G164:G169"/>
    <mergeCell ref="E171:E176"/>
    <mergeCell ref="F171:F176"/>
    <mergeCell ref="G171:G176"/>
  </mergeCells>
  <pageMargins left="0.70866141732283472" right="0.70866141732283472" top="0.74803149606299213" bottom="0.74803149606299213" header="0.31496062992125984" footer="0.31496062992125984"/>
  <pageSetup paperSize="9" scale="49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ГП</vt:lpstr>
      <vt:lpstr>Лист2</vt:lpstr>
      <vt:lpstr>Лист3</vt:lpstr>
      <vt:lpstr>ГП!Заголовки_для_печати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Юрьевна Базась</dc:creator>
  <cp:lastModifiedBy>Голомага Анастасия Олеговна</cp:lastModifiedBy>
  <cp:lastPrinted>2016-04-26T10:32:42Z</cp:lastPrinted>
  <dcterms:created xsi:type="dcterms:W3CDTF">2016-04-26T07:19:48Z</dcterms:created>
  <dcterms:modified xsi:type="dcterms:W3CDTF">2016-09-09T00:18:33Z</dcterms:modified>
</cp:coreProperties>
</file>