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КРЫТЫЙ БЮДЖЕТ_data\20160728-data\НА САЙТ\Отчеты об исполнении бюджета Магаданской области за 9 месяцев\"/>
    </mc:Choice>
  </mc:AlternateContent>
  <bookViews>
    <workbookView xWindow="480" yWindow="75" windowWidth="21840" windowHeight="12075"/>
  </bookViews>
  <sheets>
    <sheet name="РЗПР" sheetId="1" r:id="rId1"/>
  </sheets>
  <definedNames>
    <definedName name="_xlnm._FilterDatabase" localSheetId="0" hidden="1">РЗПР!$A$4:$H$77</definedName>
  </definedNames>
  <calcPr calcId="152511"/>
</workbook>
</file>

<file path=xl/calcChain.xml><?xml version="1.0" encoding="utf-8"?>
<calcChain xmlns="http://schemas.openxmlformats.org/spreadsheetml/2006/main">
  <c r="H77" i="1" l="1"/>
  <c r="G77" i="1"/>
  <c r="J70" i="1" l="1"/>
  <c r="H67" i="1"/>
  <c r="G67" i="1"/>
  <c r="E67" i="1"/>
  <c r="D67" i="1"/>
  <c r="E62" i="1"/>
  <c r="D62" i="1"/>
  <c r="J53" i="1" l="1"/>
  <c r="K53" i="1"/>
  <c r="I53" i="1"/>
  <c r="F53" i="1"/>
  <c r="J63" i="1"/>
  <c r="I70" i="1"/>
  <c r="H62" i="1"/>
  <c r="K63" i="1"/>
  <c r="G62" i="1"/>
  <c r="I63" i="1"/>
  <c r="F63" i="1"/>
  <c r="K46" i="1"/>
  <c r="J46" i="1"/>
  <c r="I46" i="1"/>
  <c r="F46" i="1"/>
  <c r="D15" i="1" l="1"/>
  <c r="K76" i="1" l="1"/>
  <c r="J76" i="1"/>
  <c r="I76" i="1"/>
  <c r="F76" i="1"/>
  <c r="K75" i="1"/>
  <c r="J75" i="1"/>
  <c r="I75" i="1"/>
  <c r="F75" i="1"/>
  <c r="K74" i="1"/>
  <c r="J74" i="1"/>
  <c r="I74" i="1"/>
  <c r="F74" i="1"/>
  <c r="H73" i="1"/>
  <c r="G73" i="1"/>
  <c r="E73" i="1"/>
  <c r="D73" i="1"/>
  <c r="K72" i="1"/>
  <c r="J72" i="1"/>
  <c r="I72" i="1"/>
  <c r="F72" i="1"/>
  <c r="H71" i="1"/>
  <c r="G71" i="1"/>
  <c r="E71" i="1"/>
  <c r="D71" i="1"/>
  <c r="K69" i="1"/>
  <c r="J69" i="1"/>
  <c r="I69" i="1"/>
  <c r="F69" i="1"/>
  <c r="K67" i="1"/>
  <c r="K66" i="1"/>
  <c r="J66" i="1"/>
  <c r="I66" i="1"/>
  <c r="F66" i="1"/>
  <c r="K65" i="1"/>
  <c r="J65" i="1"/>
  <c r="I65" i="1"/>
  <c r="F65" i="1"/>
  <c r="J64" i="1"/>
  <c r="I64" i="1"/>
  <c r="F64" i="1"/>
  <c r="K62" i="1"/>
  <c r="K61" i="1"/>
  <c r="J61" i="1"/>
  <c r="I61" i="1"/>
  <c r="F61" i="1"/>
  <c r="K60" i="1"/>
  <c r="J60" i="1"/>
  <c r="I60" i="1"/>
  <c r="F60" i="1"/>
  <c r="K59" i="1"/>
  <c r="J59" i="1"/>
  <c r="I59" i="1"/>
  <c r="F59" i="1"/>
  <c r="K58" i="1"/>
  <c r="J58" i="1"/>
  <c r="I58" i="1"/>
  <c r="F58" i="1"/>
  <c r="K57" i="1"/>
  <c r="J57" i="1"/>
  <c r="I57" i="1"/>
  <c r="F57" i="1"/>
  <c r="H56" i="1"/>
  <c r="G56" i="1"/>
  <c r="E56" i="1"/>
  <c r="D56" i="1"/>
  <c r="K55" i="1"/>
  <c r="J55" i="1"/>
  <c r="I55" i="1"/>
  <c r="F55" i="1"/>
  <c r="K54" i="1"/>
  <c r="J54" i="1"/>
  <c r="I54" i="1"/>
  <c r="F54" i="1"/>
  <c r="K52" i="1"/>
  <c r="J52" i="1"/>
  <c r="I52" i="1"/>
  <c r="F52" i="1"/>
  <c r="K51" i="1"/>
  <c r="J51" i="1"/>
  <c r="I51" i="1"/>
  <c r="F51" i="1"/>
  <c r="K50" i="1"/>
  <c r="J50" i="1"/>
  <c r="I50" i="1"/>
  <c r="F50" i="1"/>
  <c r="K49" i="1"/>
  <c r="J49" i="1"/>
  <c r="I49" i="1"/>
  <c r="F49" i="1"/>
  <c r="H48" i="1"/>
  <c r="G48" i="1"/>
  <c r="E48" i="1"/>
  <c r="D48" i="1"/>
  <c r="K47" i="1"/>
  <c r="J47" i="1"/>
  <c r="I47" i="1"/>
  <c r="F47" i="1"/>
  <c r="K45" i="1"/>
  <c r="J45" i="1"/>
  <c r="I45" i="1"/>
  <c r="F45" i="1"/>
  <c r="H44" i="1"/>
  <c r="G44" i="1"/>
  <c r="E44" i="1"/>
  <c r="D44" i="1"/>
  <c r="K43" i="1"/>
  <c r="J43" i="1"/>
  <c r="I43" i="1"/>
  <c r="F43" i="1"/>
  <c r="K42" i="1"/>
  <c r="J42" i="1"/>
  <c r="I42" i="1"/>
  <c r="F42" i="1"/>
  <c r="K41" i="1"/>
  <c r="J41" i="1"/>
  <c r="I41" i="1"/>
  <c r="F41" i="1"/>
  <c r="K40" i="1"/>
  <c r="J40" i="1"/>
  <c r="I40" i="1"/>
  <c r="F40" i="1"/>
  <c r="K39" i="1"/>
  <c r="J39" i="1"/>
  <c r="I39" i="1"/>
  <c r="F39" i="1"/>
  <c r="K38" i="1"/>
  <c r="J38" i="1"/>
  <c r="I38" i="1"/>
  <c r="F38" i="1"/>
  <c r="H37" i="1"/>
  <c r="G37" i="1"/>
  <c r="E37" i="1"/>
  <c r="D37" i="1"/>
  <c r="K36" i="1"/>
  <c r="J36" i="1"/>
  <c r="I36" i="1"/>
  <c r="F36" i="1"/>
  <c r="K35" i="1"/>
  <c r="J35" i="1"/>
  <c r="I35" i="1"/>
  <c r="F35" i="1"/>
  <c r="H34" i="1"/>
  <c r="G34" i="1"/>
  <c r="E34" i="1"/>
  <c r="D34" i="1"/>
  <c r="K33" i="1"/>
  <c r="J33" i="1"/>
  <c r="I33" i="1"/>
  <c r="F33" i="1"/>
  <c r="J32" i="1"/>
  <c r="F32" i="1"/>
  <c r="K31" i="1"/>
  <c r="J31" i="1"/>
  <c r="I31" i="1"/>
  <c r="F31" i="1"/>
  <c r="K30" i="1"/>
  <c r="J30" i="1"/>
  <c r="I30" i="1"/>
  <c r="F30" i="1"/>
  <c r="H29" i="1"/>
  <c r="G29" i="1"/>
  <c r="E29" i="1"/>
  <c r="D29" i="1"/>
  <c r="K28" i="1"/>
  <c r="J28" i="1"/>
  <c r="I28" i="1"/>
  <c r="F28" i="1"/>
  <c r="K27" i="1"/>
  <c r="J27" i="1"/>
  <c r="I27" i="1"/>
  <c r="F27" i="1"/>
  <c r="K26" i="1"/>
  <c r="J26" i="1"/>
  <c r="I26" i="1"/>
  <c r="F26" i="1"/>
  <c r="K25" i="1"/>
  <c r="J25" i="1"/>
  <c r="I25" i="1"/>
  <c r="F25" i="1"/>
  <c r="J24" i="1"/>
  <c r="I24" i="1"/>
  <c r="F24" i="1"/>
  <c r="K23" i="1"/>
  <c r="J23" i="1"/>
  <c r="I23" i="1"/>
  <c r="F23" i="1"/>
  <c r="K22" i="1"/>
  <c r="J22" i="1"/>
  <c r="I22" i="1"/>
  <c r="F22" i="1"/>
  <c r="K21" i="1"/>
  <c r="J21" i="1"/>
  <c r="I21" i="1"/>
  <c r="F21" i="1"/>
  <c r="H20" i="1"/>
  <c r="G20" i="1"/>
  <c r="E20" i="1"/>
  <c r="D20" i="1"/>
  <c r="K19" i="1"/>
  <c r="J19" i="1"/>
  <c r="I19" i="1"/>
  <c r="F19" i="1"/>
  <c r="K18" i="1"/>
  <c r="J18" i="1"/>
  <c r="I18" i="1"/>
  <c r="F18" i="1"/>
  <c r="H17" i="1"/>
  <c r="G17" i="1"/>
  <c r="E17" i="1"/>
  <c r="D17" i="1"/>
  <c r="J16" i="1"/>
  <c r="H15" i="1"/>
  <c r="G15" i="1"/>
  <c r="E15" i="1"/>
  <c r="K14" i="1"/>
  <c r="J14" i="1"/>
  <c r="I14" i="1"/>
  <c r="F14" i="1"/>
  <c r="J13" i="1"/>
  <c r="I13" i="1"/>
  <c r="F13" i="1"/>
  <c r="K12" i="1"/>
  <c r="J12" i="1"/>
  <c r="I12" i="1"/>
  <c r="F12" i="1"/>
  <c r="K11" i="1"/>
  <c r="J11" i="1"/>
  <c r="I11" i="1"/>
  <c r="F11" i="1"/>
  <c r="K10" i="1"/>
  <c r="J10" i="1"/>
  <c r="I10" i="1"/>
  <c r="F10" i="1"/>
  <c r="K9" i="1"/>
  <c r="J9" i="1"/>
  <c r="I9" i="1"/>
  <c r="F9" i="1"/>
  <c r="K8" i="1"/>
  <c r="J8" i="1"/>
  <c r="I8" i="1"/>
  <c r="F8" i="1"/>
  <c r="K7" i="1"/>
  <c r="J7" i="1"/>
  <c r="I7" i="1"/>
  <c r="F7" i="1"/>
  <c r="H6" i="1"/>
  <c r="G6" i="1"/>
  <c r="E6" i="1"/>
  <c r="D6" i="1"/>
  <c r="K71" i="1" l="1"/>
  <c r="K44" i="1"/>
  <c r="K37" i="1"/>
  <c r="K34" i="1"/>
  <c r="I34" i="1"/>
  <c r="I37" i="1"/>
  <c r="I62" i="1"/>
  <c r="I71" i="1"/>
  <c r="K73" i="1"/>
  <c r="I73" i="1"/>
  <c r="K56" i="1"/>
  <c r="I56" i="1"/>
  <c r="K48" i="1"/>
  <c r="K20" i="1"/>
  <c r="I20" i="1"/>
  <c r="K6" i="1"/>
  <c r="E77" i="1"/>
  <c r="D77" i="1"/>
  <c r="I67" i="1"/>
  <c r="I48" i="1"/>
  <c r="I44" i="1"/>
  <c r="I6" i="1"/>
  <c r="J73" i="1"/>
  <c r="J71" i="1"/>
  <c r="J67" i="1"/>
  <c r="J62" i="1"/>
  <c r="J56" i="1"/>
  <c r="J48" i="1"/>
  <c r="J44" i="1"/>
  <c r="J37" i="1"/>
  <c r="J34" i="1"/>
  <c r="J29" i="1"/>
  <c r="F29" i="1"/>
  <c r="J20" i="1"/>
  <c r="J17" i="1"/>
  <c r="F17" i="1"/>
  <c r="J15" i="1"/>
  <c r="J6" i="1"/>
  <c r="F6" i="1"/>
  <c r="I17" i="1"/>
  <c r="K17" i="1"/>
  <c r="F20" i="1"/>
  <c r="I29" i="1"/>
  <c r="K29" i="1"/>
  <c r="F34" i="1"/>
  <c r="F37" i="1"/>
  <c r="F44" i="1"/>
  <c r="F48" i="1"/>
  <c r="F56" i="1"/>
  <c r="F62" i="1"/>
  <c r="F67" i="1"/>
  <c r="F71" i="1"/>
  <c r="F73" i="1"/>
  <c r="I77" i="1" l="1"/>
  <c r="F77" i="1"/>
  <c r="J77" i="1"/>
  <c r="K77" i="1"/>
</calcChain>
</file>

<file path=xl/sharedStrings.xml><?xml version="1.0" encoding="utf-8"?>
<sst xmlns="http://schemas.openxmlformats.org/spreadsheetml/2006/main" count="241" uniqueCount="109">
  <si>
    <t>тыс. рублей</t>
  </si>
  <si>
    <t>Наименование</t>
  </si>
  <si>
    <t>Рз</t>
  </si>
  <si>
    <t>Пр</t>
  </si>
  <si>
    <t>2015 год</t>
  </si>
  <si>
    <t>2016 год</t>
  </si>
  <si>
    <t>Сводная бюджетная роспись</t>
  </si>
  <si>
    <t>Сумма</t>
  </si>
  <si>
    <t>%</t>
  </si>
  <si>
    <t>4</t>
  </si>
  <si>
    <t>5</t>
  </si>
  <si>
    <t>6=5/4*100</t>
  </si>
  <si>
    <t>7</t>
  </si>
  <si>
    <t>8</t>
  </si>
  <si>
    <t>9=8/7*100</t>
  </si>
  <si>
    <t>10=8-5</t>
  </si>
  <si>
    <t>11=8/5*100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</si>
  <si>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</si>
  <si>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</si>
  <si>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</si>
  <si>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</si>
  <si>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</si>
  <si>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</si>
  <si>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</si>
  <si>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</si>
  <si>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</si>
  <si>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</si>
  <si>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</si>
  <si>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</si>
  <si>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</si>
  <si>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</si>
  <si>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</si>
  <si>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</si>
  <si>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</si>
  <si>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-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</si>
  <si>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</si>
  <si>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</si>
  <si>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</si>
  <si>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</si>
  <si>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</si>
  <si>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</si>
  <si>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</si>
  <si>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</si>
  <si>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</si>
  <si>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</si>
  <si>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</si>
  <si>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</si>
  <si>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</si>
  <si>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</si>
  <si>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</si>
  <si>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</si>
  <si>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</si>
  <si>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</si>
  <si>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</si>
  <si>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</si>
  <si>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</si>
  <si>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</si>
  <si>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</si>
  <si>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</si>
  <si>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</si>
  <si>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</si>
  <si>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</si>
  <si>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</si>
  <si>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</si>
  <si>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</si>
  <si>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</si>
  <si>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</si>
  <si>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</si>
  <si>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</si>
  <si>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</si>
  <si>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</si>
  <si>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</si>
  <si>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</si>
  <si>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</si>
  <si>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</si>
  <si>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</si>
  <si>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</si>
  <si>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</si>
  <si>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</si>
  <si>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</si>
  <si>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</si>
  <si>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</si>
  <si>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</si>
  <si>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</si>
  <si>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</si>
  <si>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</si>
  <si>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</si>
  <si>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</si>
  <si>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</si>
  <si>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</si>
  <si>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</si>
  <si>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</si>
  <si>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</si>
  <si>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</si>
  <si>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</si>
  <si>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</si>
  <si>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</si>
  <si>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</si>
  <si>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</si>
  <si>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</si>
  <si>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Динамика в сравнении с аналогичным периодом предыдущего года</t>
  </si>
  <si>
    <t>Кинематография</t>
  </si>
  <si>
    <t>Физическая культура</t>
  </si>
  <si>
    <t>Санаторно-оздоровительная помощь</t>
  </si>
  <si>
    <t>Телевидение и радиовещание</t>
  </si>
  <si>
    <t>Другие вопросы в области средств массовой информации</t>
  </si>
  <si>
    <t>Сведения об исполнении областного бюджета Магаданской области по расходам за 9 месяцев 2016 года в разрезе разделов и подразделов классификации расходов в сравнении с запланированными значениями, а также в сравнении с соответствующим периодом предыдущего года</t>
  </si>
  <si>
    <t>Исполнено на 01.10</t>
  </si>
  <si>
    <t>% исполнения на 01.10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</si>
</sst>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Roman"/>
      <family val="1"/>
    </font>
    <font>
      <sz val="10"/>
      <color rgb="FF000000"/>
      <name val="Times Roman"/>
      <family val="1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164" fontId="8" fillId="0" borderId="2" xfId="0" applyNumberFormat="1" applyFont="1" applyFill="1" applyBorder="1"/>
    <xf numFmtId="164" fontId="9" fillId="2" borderId="2" xfId="0" applyNumberFormat="1" applyFont="1" applyFill="1" applyBorder="1"/>
    <xf numFmtId="164" fontId="8" fillId="0" borderId="2" xfId="0" quotePrefix="1" applyNumberFormat="1" applyFont="1" applyFill="1" applyBorder="1" applyAlignment="1">
      <alignment horizontal="right"/>
    </xf>
    <xf numFmtId="164" fontId="8" fillId="0" borderId="2" xfId="0" quotePrefix="1" applyNumberFormat="1" applyFont="1" applyFill="1" applyBorder="1"/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164" fontId="8" fillId="3" borderId="2" xfId="0" applyNumberFormat="1" applyFont="1" applyFill="1" applyBorder="1"/>
    <xf numFmtId="0" fontId="0" fillId="3" borderId="0" xfId="0" applyFill="1"/>
    <xf numFmtId="164" fontId="8" fillId="3" borderId="2" xfId="0" quotePrefix="1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1" fillId="0" borderId="0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2" xfId="0" quotePrefix="1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selection activeCell="O22" sqref="O21:O22"/>
    </sheetView>
  </sheetViews>
  <sheetFormatPr defaultRowHeight="15" x14ac:dyDescent="0.25"/>
  <cols>
    <col min="1" max="1" width="55.7109375" customWidth="1"/>
    <col min="2" max="2" width="6.7109375" customWidth="1"/>
    <col min="3" max="3" width="5.140625" customWidth="1"/>
    <col min="4" max="4" width="15.42578125" style="32" customWidth="1"/>
    <col min="5" max="5" width="13.28515625" style="32" customWidth="1"/>
    <col min="6" max="6" width="12" style="32" customWidth="1"/>
    <col min="7" max="7" width="13.28515625" style="33" bestFit="1" customWidth="1"/>
    <col min="8" max="8" width="13" style="33" customWidth="1"/>
    <col min="9" max="9" width="10.7109375" style="39" customWidth="1"/>
    <col min="10" max="10" width="13.42578125" style="39" customWidth="1"/>
    <col min="11" max="11" width="11.28515625" style="40" customWidth="1"/>
  </cols>
  <sheetData>
    <row r="1" spans="1:11" ht="42" customHeight="1" x14ac:dyDescent="0.25">
      <c r="A1" s="23" t="s">
        <v>106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 x14ac:dyDescent="0.25">
      <c r="A2" s="1"/>
      <c r="B2" s="1"/>
      <c r="C2" s="1"/>
      <c r="D2" s="34"/>
      <c r="E2" s="34"/>
      <c r="F2" s="34"/>
      <c r="G2" s="34"/>
      <c r="H2" s="34"/>
      <c r="I2" s="34"/>
      <c r="J2" s="35" t="s">
        <v>0</v>
      </c>
      <c r="K2" s="35"/>
    </row>
    <row r="3" spans="1:11" ht="60.75" customHeight="1" x14ac:dyDescent="0.25">
      <c r="A3" s="24" t="s">
        <v>1</v>
      </c>
      <c r="B3" s="24" t="s">
        <v>2</v>
      </c>
      <c r="C3" s="24" t="s">
        <v>3</v>
      </c>
      <c r="D3" s="25" t="s">
        <v>4</v>
      </c>
      <c r="E3" s="25"/>
      <c r="F3" s="25"/>
      <c r="G3" s="25" t="s">
        <v>5</v>
      </c>
      <c r="H3" s="25"/>
      <c r="I3" s="25"/>
      <c r="J3" s="36" t="s">
        <v>100</v>
      </c>
      <c r="K3" s="36"/>
    </row>
    <row r="4" spans="1:11" ht="41.25" customHeight="1" x14ac:dyDescent="0.25">
      <c r="A4" s="24"/>
      <c r="B4" s="24"/>
      <c r="C4" s="24"/>
      <c r="D4" s="2" t="s">
        <v>6</v>
      </c>
      <c r="E4" s="2" t="s">
        <v>107</v>
      </c>
      <c r="F4" s="3" t="s">
        <v>108</v>
      </c>
      <c r="G4" s="2" t="s">
        <v>6</v>
      </c>
      <c r="H4" s="2" t="s">
        <v>107</v>
      </c>
      <c r="I4" s="3" t="s">
        <v>108</v>
      </c>
      <c r="J4" s="4" t="s">
        <v>7</v>
      </c>
      <c r="K4" s="4" t="s">
        <v>8</v>
      </c>
    </row>
    <row r="5" spans="1:11" ht="28.5" x14ac:dyDescent="0.25">
      <c r="A5" s="5">
        <v>1</v>
      </c>
      <c r="B5" s="5">
        <v>2</v>
      </c>
      <c r="C5" s="5">
        <v>3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4" t="s">
        <v>15</v>
      </c>
      <c r="K5" s="4" t="s">
        <v>16</v>
      </c>
    </row>
    <row r="6" spans="1:11" x14ac:dyDescent="0.25">
      <c r="A6" s="6" t="s">
        <v>17</v>
      </c>
      <c r="B6" s="7" t="s">
        <v>18</v>
      </c>
      <c r="C6" s="7" t="s">
        <v>19</v>
      </c>
      <c r="D6" s="26">
        <f>SUM(D7:D14)</f>
        <v>1209122.649</v>
      </c>
      <c r="E6" s="26">
        <f>SUM(E7:E14)</f>
        <v>767897.85700999992</v>
      </c>
      <c r="F6" s="27">
        <f>E6/D6*100</f>
        <v>63.508681906263753</v>
      </c>
      <c r="G6" s="27">
        <f>SUM(G7:G14)</f>
        <v>1208366.9550000001</v>
      </c>
      <c r="H6" s="27">
        <f>SUM(H7:H14)</f>
        <v>671554.16136000003</v>
      </c>
      <c r="I6" s="27">
        <f>H6/G6*100</f>
        <v>55.575349738027228</v>
      </c>
      <c r="J6" s="27">
        <f>H6-E6</f>
        <v>-96343.695649999892</v>
      </c>
      <c r="K6" s="13">
        <f>H6/E6*100</f>
        <v>87.453579304786984</v>
      </c>
    </row>
    <row r="7" spans="1:11" s="19" customFormat="1" ht="26.25" x14ac:dyDescent="0.25">
      <c r="A7" s="16" t="s">
        <v>20</v>
      </c>
      <c r="B7" s="17" t="s">
        <v>18</v>
      </c>
      <c r="C7" s="17" t="s">
        <v>21</v>
      </c>
      <c r="D7" s="28">
        <v>5825</v>
      </c>
      <c r="E7" s="37">
        <v>3340.9383200000002</v>
      </c>
      <c r="F7" s="28">
        <f>E7/D7*100</f>
        <v>57.355164291845497</v>
      </c>
      <c r="G7" s="28">
        <v>6910</v>
      </c>
      <c r="H7" s="28">
        <v>4744.1899999999996</v>
      </c>
      <c r="I7" s="28">
        <f t="shared" ref="I7:I70" si="0">H7/G7*100</f>
        <v>68.656874095513743</v>
      </c>
      <c r="J7" s="28">
        <f t="shared" ref="J7:J70" si="1">H7-E7</f>
        <v>1403.2516799999994</v>
      </c>
      <c r="K7" s="18">
        <f t="shared" ref="K7:K69" si="2">H7/E7*100</f>
        <v>142.00172363553241</v>
      </c>
    </row>
    <row r="8" spans="1:11" s="19" customFormat="1" ht="39" x14ac:dyDescent="0.25">
      <c r="A8" s="16" t="s">
        <v>22</v>
      </c>
      <c r="B8" s="17" t="s">
        <v>18</v>
      </c>
      <c r="C8" s="17" t="s">
        <v>23</v>
      </c>
      <c r="D8" s="37">
        <v>129762.8</v>
      </c>
      <c r="E8" s="37">
        <v>87048.551139999996</v>
      </c>
      <c r="F8" s="28">
        <f t="shared" ref="F8:F71" si="3">E8/D8*100</f>
        <v>67.082824307120376</v>
      </c>
      <c r="G8" s="28">
        <v>144117.1</v>
      </c>
      <c r="H8" s="28">
        <v>84001.983189999999</v>
      </c>
      <c r="I8" s="28">
        <f t="shared" si="0"/>
        <v>58.287311630611491</v>
      </c>
      <c r="J8" s="28">
        <f t="shared" si="1"/>
        <v>-3046.5679499999969</v>
      </c>
      <c r="K8" s="18">
        <f t="shared" si="2"/>
        <v>96.500150881201677</v>
      </c>
    </row>
    <row r="9" spans="1:11" s="19" customFormat="1" ht="39" x14ac:dyDescent="0.25">
      <c r="A9" s="16" t="s">
        <v>24</v>
      </c>
      <c r="B9" s="17" t="s">
        <v>18</v>
      </c>
      <c r="C9" s="17" t="s">
        <v>25</v>
      </c>
      <c r="D9" s="37">
        <v>203948.48499999999</v>
      </c>
      <c r="E9" s="37">
        <v>140013.44855</v>
      </c>
      <c r="F9" s="28">
        <f t="shared" si="3"/>
        <v>68.651379562834208</v>
      </c>
      <c r="G9" s="28">
        <v>212730.88088000001</v>
      </c>
      <c r="H9" s="28">
        <v>142810.12241000001</v>
      </c>
      <c r="I9" s="28">
        <f t="shared" si="0"/>
        <v>67.13182487621917</v>
      </c>
      <c r="J9" s="28">
        <f t="shared" si="1"/>
        <v>2796.6738600000099</v>
      </c>
      <c r="K9" s="18">
        <f t="shared" si="2"/>
        <v>101.99743231022647</v>
      </c>
    </row>
    <row r="10" spans="1:11" s="19" customFormat="1" x14ac:dyDescent="0.25">
      <c r="A10" s="16" t="s">
        <v>26</v>
      </c>
      <c r="B10" s="17" t="s">
        <v>18</v>
      </c>
      <c r="C10" s="17" t="s">
        <v>27</v>
      </c>
      <c r="D10" s="37">
        <v>1108.5999999999999</v>
      </c>
      <c r="E10" s="37">
        <v>0</v>
      </c>
      <c r="F10" s="28">
        <f t="shared" si="3"/>
        <v>0</v>
      </c>
      <c r="G10" s="28">
        <v>1908.6</v>
      </c>
      <c r="H10" s="28">
        <v>0</v>
      </c>
      <c r="I10" s="28">
        <f t="shared" si="0"/>
        <v>0</v>
      </c>
      <c r="J10" s="28">
        <f t="shared" si="1"/>
        <v>0</v>
      </c>
      <c r="K10" s="18" t="e">
        <f t="shared" si="2"/>
        <v>#DIV/0!</v>
      </c>
    </row>
    <row r="11" spans="1:11" s="19" customFormat="1" ht="39" x14ac:dyDescent="0.25">
      <c r="A11" s="16" t="s">
        <v>28</v>
      </c>
      <c r="B11" s="17" t="s">
        <v>18</v>
      </c>
      <c r="C11" s="17" t="s">
        <v>29</v>
      </c>
      <c r="D11" s="37">
        <v>125911.1</v>
      </c>
      <c r="E11" s="37">
        <v>88686.031470000002</v>
      </c>
      <c r="F11" s="28">
        <f t="shared" si="3"/>
        <v>70.435435374641315</v>
      </c>
      <c r="G11" s="28">
        <v>127868.5</v>
      </c>
      <c r="H11" s="28">
        <v>90079.902329999997</v>
      </c>
      <c r="I11" s="28">
        <f t="shared" si="0"/>
        <v>70.447297285883536</v>
      </c>
      <c r="J11" s="28">
        <f t="shared" si="1"/>
        <v>1393.8708599999954</v>
      </c>
      <c r="K11" s="18">
        <f t="shared" si="2"/>
        <v>101.57169154701833</v>
      </c>
    </row>
    <row r="12" spans="1:11" s="19" customFormat="1" x14ac:dyDescent="0.25">
      <c r="A12" s="16" t="s">
        <v>30</v>
      </c>
      <c r="B12" s="17" t="s">
        <v>18</v>
      </c>
      <c r="C12" s="17" t="s">
        <v>31</v>
      </c>
      <c r="D12" s="37">
        <v>75462.490000000005</v>
      </c>
      <c r="E12" s="37">
        <v>64156.341899999999</v>
      </c>
      <c r="F12" s="28">
        <f t="shared" si="3"/>
        <v>85.01752579327821</v>
      </c>
      <c r="G12" s="28">
        <v>32307</v>
      </c>
      <c r="H12" s="28">
        <v>19389.964169999999</v>
      </c>
      <c r="I12" s="28">
        <f t="shared" si="0"/>
        <v>60.017841860897015</v>
      </c>
      <c r="J12" s="28">
        <f t="shared" si="1"/>
        <v>-44766.37773</v>
      </c>
      <c r="K12" s="18">
        <f t="shared" si="2"/>
        <v>30.222989023007248</v>
      </c>
    </row>
    <row r="13" spans="1:11" s="19" customFormat="1" x14ac:dyDescent="0.25">
      <c r="A13" s="16" t="s">
        <v>32</v>
      </c>
      <c r="B13" s="17" t="s">
        <v>18</v>
      </c>
      <c r="C13" s="17" t="s">
        <v>33</v>
      </c>
      <c r="D13" s="37">
        <v>54990.375</v>
      </c>
      <c r="E13" s="28">
        <v>0</v>
      </c>
      <c r="F13" s="28">
        <f t="shared" si="3"/>
        <v>0</v>
      </c>
      <c r="G13" s="28">
        <v>10483.734119999999</v>
      </c>
      <c r="H13" s="28">
        <v>0</v>
      </c>
      <c r="I13" s="28">
        <f t="shared" si="0"/>
        <v>0</v>
      </c>
      <c r="J13" s="28">
        <f t="shared" si="1"/>
        <v>0</v>
      </c>
      <c r="K13" s="20" t="s">
        <v>34</v>
      </c>
    </row>
    <row r="14" spans="1:11" s="19" customFormat="1" x14ac:dyDescent="0.25">
      <c r="A14" s="16" t="s">
        <v>35</v>
      </c>
      <c r="B14" s="17" t="s">
        <v>18</v>
      </c>
      <c r="C14" s="17" t="s">
        <v>36</v>
      </c>
      <c r="D14" s="37">
        <v>612113.799</v>
      </c>
      <c r="E14" s="37">
        <v>384652.54563000001</v>
      </c>
      <c r="F14" s="28">
        <f t="shared" si="3"/>
        <v>62.840038283469582</v>
      </c>
      <c r="G14" s="28">
        <v>672041.14</v>
      </c>
      <c r="H14" s="28">
        <v>330527.99926000001</v>
      </c>
      <c r="I14" s="28">
        <f t="shared" si="0"/>
        <v>49.182703198795238</v>
      </c>
      <c r="J14" s="28">
        <f t="shared" si="1"/>
        <v>-54124.546369999996</v>
      </c>
      <c r="K14" s="18">
        <f t="shared" si="2"/>
        <v>85.928977466832421</v>
      </c>
    </row>
    <row r="15" spans="1:11" x14ac:dyDescent="0.25">
      <c r="A15" s="6" t="s">
        <v>37</v>
      </c>
      <c r="B15" s="7" t="s">
        <v>21</v>
      </c>
      <c r="C15" s="7" t="s">
        <v>19</v>
      </c>
      <c r="D15" s="27">
        <f>D16</f>
        <v>0</v>
      </c>
      <c r="E15" s="27">
        <f>E16</f>
        <v>0</v>
      </c>
      <c r="F15" s="27">
        <v>0</v>
      </c>
      <c r="G15" s="27">
        <f>G16</f>
        <v>0</v>
      </c>
      <c r="H15" s="27">
        <f>H16</f>
        <v>0</v>
      </c>
      <c r="I15" s="27">
        <v>0</v>
      </c>
      <c r="J15" s="27">
        <f t="shared" si="1"/>
        <v>0</v>
      </c>
      <c r="K15" s="13">
        <v>0</v>
      </c>
    </row>
    <row r="16" spans="1:11" x14ac:dyDescent="0.25">
      <c r="A16" s="8" t="s">
        <v>38</v>
      </c>
      <c r="B16" s="9" t="s">
        <v>21</v>
      </c>
      <c r="C16" s="9" t="s">
        <v>23</v>
      </c>
      <c r="D16" s="38">
        <v>0</v>
      </c>
      <c r="E16" s="38">
        <v>0</v>
      </c>
      <c r="F16" s="29">
        <v>0</v>
      </c>
      <c r="G16" s="38">
        <v>0</v>
      </c>
      <c r="H16" s="38">
        <v>0</v>
      </c>
      <c r="I16" s="29">
        <v>0</v>
      </c>
      <c r="J16" s="29">
        <f t="shared" si="1"/>
        <v>0</v>
      </c>
      <c r="K16" s="12">
        <v>0</v>
      </c>
    </row>
    <row r="17" spans="1:11" x14ac:dyDescent="0.25">
      <c r="A17" s="6" t="s">
        <v>39</v>
      </c>
      <c r="B17" s="7" t="s">
        <v>23</v>
      </c>
      <c r="C17" s="7" t="s">
        <v>19</v>
      </c>
      <c r="D17" s="27">
        <f>SUM(D18:D19)</f>
        <v>733038.36699999997</v>
      </c>
      <c r="E17" s="27">
        <f>SUM(E18:E19)</f>
        <v>472807.43135999999</v>
      </c>
      <c r="F17" s="27">
        <f t="shared" si="3"/>
        <v>64.499684142726466</v>
      </c>
      <c r="G17" s="27">
        <f>SUM(G18:G19)</f>
        <v>775088.59</v>
      </c>
      <c r="H17" s="27">
        <f>SUM(H18:H19)</f>
        <v>438969.88227</v>
      </c>
      <c r="I17" s="27">
        <f t="shared" si="0"/>
        <v>56.634801225754082</v>
      </c>
      <c r="J17" s="27">
        <f t="shared" si="1"/>
        <v>-33837.549089999986</v>
      </c>
      <c r="K17" s="13">
        <f t="shared" si="2"/>
        <v>92.843270463692065</v>
      </c>
    </row>
    <row r="18" spans="1:11" ht="26.25" x14ac:dyDescent="0.25">
      <c r="A18" s="8" t="s">
        <v>40</v>
      </c>
      <c r="B18" s="9" t="s">
        <v>23</v>
      </c>
      <c r="C18" s="9" t="s">
        <v>41</v>
      </c>
      <c r="D18" s="38">
        <v>45779.6</v>
      </c>
      <c r="E18" s="38">
        <v>25602.367999999999</v>
      </c>
      <c r="F18" s="29">
        <f t="shared" si="3"/>
        <v>55.92527676082797</v>
      </c>
      <c r="G18" s="38">
        <v>55451.199999999997</v>
      </c>
      <c r="H18" s="38">
        <v>0</v>
      </c>
      <c r="I18" s="29">
        <f t="shared" si="0"/>
        <v>0</v>
      </c>
      <c r="J18" s="29">
        <f t="shared" si="1"/>
        <v>-25602.367999999999</v>
      </c>
      <c r="K18" s="12">
        <f t="shared" si="2"/>
        <v>0</v>
      </c>
    </row>
    <row r="19" spans="1:11" x14ac:dyDescent="0.25">
      <c r="A19" s="8" t="s">
        <v>42</v>
      </c>
      <c r="B19" s="9" t="s">
        <v>23</v>
      </c>
      <c r="C19" s="9" t="s">
        <v>43</v>
      </c>
      <c r="D19" s="38">
        <v>687258.76699999999</v>
      </c>
      <c r="E19" s="38">
        <v>447205.06335999997</v>
      </c>
      <c r="F19" s="29">
        <f t="shared" si="3"/>
        <v>65.070841556830956</v>
      </c>
      <c r="G19" s="38">
        <v>719637.39</v>
      </c>
      <c r="H19" s="38">
        <v>438969.88227</v>
      </c>
      <c r="I19" s="29">
        <f t="shared" si="0"/>
        <v>60.998759704522854</v>
      </c>
      <c r="J19" s="29">
        <f t="shared" si="1"/>
        <v>-8235.1810899999691</v>
      </c>
      <c r="K19" s="12">
        <f t="shared" si="2"/>
        <v>98.158522395044827</v>
      </c>
    </row>
    <row r="20" spans="1:11" x14ac:dyDescent="0.25">
      <c r="A20" s="6" t="s">
        <v>45</v>
      </c>
      <c r="B20" s="7" t="s">
        <v>25</v>
      </c>
      <c r="C20" s="7" t="s">
        <v>19</v>
      </c>
      <c r="D20" s="27">
        <f>SUM(D21:D28)</f>
        <v>3886052.625</v>
      </c>
      <c r="E20" s="27">
        <f>SUM(E21:E28)</f>
        <v>1939697.3591</v>
      </c>
      <c r="F20" s="27">
        <f t="shared" si="3"/>
        <v>49.914335864146977</v>
      </c>
      <c r="G20" s="27">
        <f>SUM(G21:G28)</f>
        <v>3787667.7570000002</v>
      </c>
      <c r="H20" s="27">
        <f>SUM(H21:H28)</f>
        <v>2416419.55143</v>
      </c>
      <c r="I20" s="27">
        <f t="shared" si="0"/>
        <v>63.797030427608327</v>
      </c>
      <c r="J20" s="27">
        <f t="shared" si="1"/>
        <v>476722.19232999999</v>
      </c>
      <c r="K20" s="13">
        <f t="shared" si="2"/>
        <v>124.57714292868833</v>
      </c>
    </row>
    <row r="21" spans="1:11" x14ac:dyDescent="0.25">
      <c r="A21" s="8" t="s">
        <v>46</v>
      </c>
      <c r="B21" s="9" t="s">
        <v>25</v>
      </c>
      <c r="C21" s="9" t="s">
        <v>18</v>
      </c>
      <c r="D21" s="38">
        <v>184800.9</v>
      </c>
      <c r="E21" s="38">
        <v>126214.03109</v>
      </c>
      <c r="F21" s="29">
        <f t="shared" si="3"/>
        <v>68.297303254475494</v>
      </c>
      <c r="G21" s="38">
        <v>180361.4</v>
      </c>
      <c r="H21" s="38">
        <v>119257.58562</v>
      </c>
      <c r="I21" s="29">
        <f t="shared" si="0"/>
        <v>66.121457041251617</v>
      </c>
      <c r="J21" s="29">
        <f t="shared" si="1"/>
        <v>-6956.445470000006</v>
      </c>
      <c r="K21" s="12">
        <f t="shared" si="2"/>
        <v>94.488373907462361</v>
      </c>
    </row>
    <row r="22" spans="1:11" x14ac:dyDescent="0.25">
      <c r="A22" s="8" t="s">
        <v>47</v>
      </c>
      <c r="B22" s="9" t="s">
        <v>25</v>
      </c>
      <c r="C22" s="9" t="s">
        <v>21</v>
      </c>
      <c r="D22" s="38">
        <v>35905.800000000003</v>
      </c>
      <c r="E22" s="38">
        <v>23151.377209999999</v>
      </c>
      <c r="F22" s="29">
        <f t="shared" si="3"/>
        <v>64.478098830829552</v>
      </c>
      <c r="G22" s="38">
        <v>36728.1</v>
      </c>
      <c r="H22" s="38">
        <v>23959.989440000001</v>
      </c>
      <c r="I22" s="29">
        <f t="shared" si="0"/>
        <v>65.236125582319815</v>
      </c>
      <c r="J22" s="29">
        <f t="shared" si="1"/>
        <v>808.61223000000246</v>
      </c>
      <c r="K22" s="12">
        <f t="shared" si="2"/>
        <v>103.4927176153077</v>
      </c>
    </row>
    <row r="23" spans="1:11" x14ac:dyDescent="0.25">
      <c r="A23" s="8" t="s">
        <v>48</v>
      </c>
      <c r="B23" s="9" t="s">
        <v>25</v>
      </c>
      <c r="C23" s="9" t="s">
        <v>27</v>
      </c>
      <c r="D23" s="38">
        <v>374275.87800000003</v>
      </c>
      <c r="E23" s="38">
        <v>248551.27729</v>
      </c>
      <c r="F23" s="29">
        <f t="shared" si="3"/>
        <v>66.408575037796041</v>
      </c>
      <c r="G23" s="38">
        <v>437900.5</v>
      </c>
      <c r="H23" s="38">
        <v>286101.348</v>
      </c>
      <c r="I23" s="29">
        <f t="shared" si="0"/>
        <v>65.334784500131889</v>
      </c>
      <c r="J23" s="29">
        <f t="shared" si="1"/>
        <v>37550.07071</v>
      </c>
      <c r="K23" s="12">
        <f t="shared" si="2"/>
        <v>115.10757503216853</v>
      </c>
    </row>
    <row r="24" spans="1:11" x14ac:dyDescent="0.25">
      <c r="A24" s="8" t="s">
        <v>49</v>
      </c>
      <c r="B24" s="9" t="s">
        <v>25</v>
      </c>
      <c r="C24" s="9" t="s">
        <v>29</v>
      </c>
      <c r="D24" s="38">
        <v>247670.5</v>
      </c>
      <c r="E24" s="38">
        <v>70155.284220000001</v>
      </c>
      <c r="F24" s="29">
        <f t="shared" si="3"/>
        <v>28.326055876658707</v>
      </c>
      <c r="G24" s="38">
        <v>311266.8</v>
      </c>
      <c r="H24" s="38">
        <v>243868.12345000001</v>
      </c>
      <c r="I24" s="29">
        <f t="shared" si="0"/>
        <v>78.346975472488552</v>
      </c>
      <c r="J24" s="29">
        <f t="shared" si="1"/>
        <v>173712.83923000001</v>
      </c>
      <c r="K24" s="15" t="s">
        <v>34</v>
      </c>
    </row>
    <row r="25" spans="1:11" x14ac:dyDescent="0.25">
      <c r="A25" s="8" t="s">
        <v>50</v>
      </c>
      <c r="B25" s="9" t="s">
        <v>25</v>
      </c>
      <c r="C25" s="9" t="s">
        <v>31</v>
      </c>
      <c r="D25" s="38">
        <v>337499.5</v>
      </c>
      <c r="E25" s="38">
        <v>232180.47675</v>
      </c>
      <c r="F25" s="29">
        <f t="shared" si="3"/>
        <v>68.794317250840379</v>
      </c>
      <c r="G25" s="38">
        <v>309028.8</v>
      </c>
      <c r="H25" s="38">
        <v>213557.19511999999</v>
      </c>
      <c r="I25" s="29">
        <f t="shared" si="0"/>
        <v>69.10591994014797</v>
      </c>
      <c r="J25" s="29">
        <f t="shared" si="1"/>
        <v>-18623.281630000012</v>
      </c>
      <c r="K25" s="12">
        <f t="shared" si="2"/>
        <v>91.978963136486016</v>
      </c>
    </row>
    <row r="26" spans="1:11" x14ac:dyDescent="0.25">
      <c r="A26" s="8" t="s">
        <v>51</v>
      </c>
      <c r="B26" s="9" t="s">
        <v>25</v>
      </c>
      <c r="C26" s="9" t="s">
        <v>52</v>
      </c>
      <c r="D26" s="38">
        <v>294317</v>
      </c>
      <c r="E26" s="38">
        <v>228462.57668999999</v>
      </c>
      <c r="F26" s="29">
        <f t="shared" si="3"/>
        <v>77.624662078643098</v>
      </c>
      <c r="G26" s="38">
        <v>321862.13</v>
      </c>
      <c r="H26" s="38">
        <v>265055.94826999999</v>
      </c>
      <c r="I26" s="29">
        <f t="shared" si="0"/>
        <v>82.350771825812501</v>
      </c>
      <c r="J26" s="29">
        <f t="shared" si="1"/>
        <v>36593.371580000006</v>
      </c>
      <c r="K26" s="12">
        <f t="shared" si="2"/>
        <v>116.01722790234193</v>
      </c>
    </row>
    <row r="27" spans="1:11" x14ac:dyDescent="0.25">
      <c r="A27" s="8" t="s">
        <v>53</v>
      </c>
      <c r="B27" s="9" t="s">
        <v>25</v>
      </c>
      <c r="C27" s="9" t="s">
        <v>41</v>
      </c>
      <c r="D27" s="38">
        <v>2090064.723</v>
      </c>
      <c r="E27" s="38">
        <v>825866.45203000004</v>
      </c>
      <c r="F27" s="29">
        <f t="shared" si="3"/>
        <v>39.51391758072365</v>
      </c>
      <c r="G27" s="38">
        <v>1863585.3</v>
      </c>
      <c r="H27" s="38">
        <v>1061103.61017</v>
      </c>
      <c r="I27" s="29">
        <f t="shared" si="0"/>
        <v>56.938827011030838</v>
      </c>
      <c r="J27" s="29">
        <f t="shared" si="1"/>
        <v>235237.15813999996</v>
      </c>
      <c r="K27" s="12">
        <f t="shared" si="2"/>
        <v>128.48368008674785</v>
      </c>
    </row>
    <row r="28" spans="1:11" x14ac:dyDescent="0.25">
      <c r="A28" s="8" t="s">
        <v>54</v>
      </c>
      <c r="B28" s="9" t="s">
        <v>25</v>
      </c>
      <c r="C28" s="9" t="s">
        <v>55</v>
      </c>
      <c r="D28" s="38">
        <v>321518.32400000002</v>
      </c>
      <c r="E28" s="38">
        <v>185115.88381999999</v>
      </c>
      <c r="F28" s="29">
        <f t="shared" si="3"/>
        <v>57.575531471108313</v>
      </c>
      <c r="G28" s="38">
        <v>326934.72700000001</v>
      </c>
      <c r="H28" s="38">
        <v>203515.75135999999</v>
      </c>
      <c r="I28" s="29">
        <f t="shared" si="0"/>
        <v>62.249658587048785</v>
      </c>
      <c r="J28" s="29">
        <f t="shared" si="1"/>
        <v>18399.867540000007</v>
      </c>
      <c r="K28" s="12">
        <f t="shared" si="2"/>
        <v>109.93964816000954</v>
      </c>
    </row>
    <row r="29" spans="1:11" x14ac:dyDescent="0.25">
      <c r="A29" s="6" t="s">
        <v>56</v>
      </c>
      <c r="B29" s="7" t="s">
        <v>27</v>
      </c>
      <c r="C29" s="7" t="s">
        <v>19</v>
      </c>
      <c r="D29" s="27">
        <f>SUM(D30:D33)</f>
        <v>4768528.3600000003</v>
      </c>
      <c r="E29" s="27">
        <f>SUM(E30:E33)</f>
        <v>3252513.5732199997</v>
      </c>
      <c r="F29" s="27">
        <f t="shared" si="3"/>
        <v>68.207910862042127</v>
      </c>
      <c r="G29" s="27">
        <f>SUM(G30:G33)</f>
        <v>3305482.6</v>
      </c>
      <c r="H29" s="27">
        <f>SUM(H30:H33)</f>
        <v>2722305.3748499998</v>
      </c>
      <c r="I29" s="27">
        <f t="shared" si="0"/>
        <v>82.357274391642534</v>
      </c>
      <c r="J29" s="27">
        <f t="shared" si="1"/>
        <v>-530208.19836999988</v>
      </c>
      <c r="K29" s="13">
        <f t="shared" si="2"/>
        <v>83.698509278007663</v>
      </c>
    </row>
    <row r="30" spans="1:11" x14ac:dyDescent="0.25">
      <c r="A30" s="8" t="s">
        <v>57</v>
      </c>
      <c r="B30" s="9" t="s">
        <v>27</v>
      </c>
      <c r="C30" s="9" t="s">
        <v>18</v>
      </c>
      <c r="D30" s="38">
        <v>666337</v>
      </c>
      <c r="E30" s="38">
        <v>454307.83280999999</v>
      </c>
      <c r="F30" s="29">
        <f t="shared" si="3"/>
        <v>68.179889877044204</v>
      </c>
      <c r="G30" s="38">
        <v>281423.59999999998</v>
      </c>
      <c r="H30" s="38">
        <v>62346.839119999997</v>
      </c>
      <c r="I30" s="29">
        <f t="shared" si="0"/>
        <v>22.15409053114238</v>
      </c>
      <c r="J30" s="29">
        <f t="shared" si="1"/>
        <v>-391960.99368999997</v>
      </c>
      <c r="K30" s="12">
        <f t="shared" si="2"/>
        <v>13.723478799467367</v>
      </c>
    </row>
    <row r="31" spans="1:11" x14ac:dyDescent="0.25">
      <c r="A31" s="8" t="s">
        <v>58</v>
      </c>
      <c r="B31" s="9" t="s">
        <v>27</v>
      </c>
      <c r="C31" s="9" t="s">
        <v>21</v>
      </c>
      <c r="D31" s="38">
        <v>3982790.7</v>
      </c>
      <c r="E31" s="38">
        <v>2697684.19814</v>
      </c>
      <c r="F31" s="29">
        <f t="shared" si="3"/>
        <v>67.733516555112971</v>
      </c>
      <c r="G31" s="38">
        <v>2911362.4</v>
      </c>
      <c r="H31" s="38">
        <v>2593449.84931</v>
      </c>
      <c r="I31" s="29">
        <f t="shared" si="0"/>
        <v>89.08028245848061</v>
      </c>
      <c r="J31" s="29">
        <f t="shared" si="1"/>
        <v>-104234.34883000003</v>
      </c>
      <c r="K31" s="12">
        <f t="shared" si="2"/>
        <v>96.136154524615307</v>
      </c>
    </row>
    <row r="32" spans="1:11" x14ac:dyDescent="0.25">
      <c r="A32" s="8" t="s">
        <v>59</v>
      </c>
      <c r="B32" s="9" t="s">
        <v>27</v>
      </c>
      <c r="C32" s="10" t="s">
        <v>23</v>
      </c>
      <c r="D32" s="38">
        <v>60000</v>
      </c>
      <c r="E32" s="38">
        <v>56537.024129999998</v>
      </c>
      <c r="F32" s="29">
        <f t="shared" si="3"/>
        <v>94.228373550000001</v>
      </c>
      <c r="G32" s="38">
        <v>45000</v>
      </c>
      <c r="H32" s="38">
        <v>19391.083999999999</v>
      </c>
      <c r="I32" s="30" t="s">
        <v>34</v>
      </c>
      <c r="J32" s="29">
        <f t="shared" si="1"/>
        <v>-37145.940130000003</v>
      </c>
      <c r="K32" s="14" t="s">
        <v>34</v>
      </c>
    </row>
    <row r="33" spans="1:11" x14ac:dyDescent="0.25">
      <c r="A33" s="8" t="s">
        <v>60</v>
      </c>
      <c r="B33" s="9" t="s">
        <v>27</v>
      </c>
      <c r="C33" s="9" t="s">
        <v>27</v>
      </c>
      <c r="D33" s="38">
        <v>59400.66</v>
      </c>
      <c r="E33" s="38">
        <v>43984.51814</v>
      </c>
      <c r="F33" s="29">
        <f t="shared" si="3"/>
        <v>74.047187590171546</v>
      </c>
      <c r="G33" s="38">
        <v>67696.600000000006</v>
      </c>
      <c r="H33" s="38">
        <v>47117.602420000003</v>
      </c>
      <c r="I33" s="29">
        <f t="shared" si="0"/>
        <v>69.601135684805442</v>
      </c>
      <c r="J33" s="29">
        <f t="shared" si="1"/>
        <v>3133.0842800000028</v>
      </c>
      <c r="K33" s="12">
        <f t="shared" si="2"/>
        <v>107.12315244656673</v>
      </c>
    </row>
    <row r="34" spans="1:11" x14ac:dyDescent="0.25">
      <c r="A34" s="6" t="s">
        <v>61</v>
      </c>
      <c r="B34" s="7" t="s">
        <v>29</v>
      </c>
      <c r="C34" s="7" t="s">
        <v>19</v>
      </c>
      <c r="D34" s="27">
        <f>SUM(D35:D36)</f>
        <v>81908</v>
      </c>
      <c r="E34" s="27">
        <f>SUM(E35:E36)</f>
        <v>58568.319390000004</v>
      </c>
      <c r="F34" s="27">
        <f t="shared" si="3"/>
        <v>71.505004871319045</v>
      </c>
      <c r="G34" s="27">
        <f>SUM(G35:G36)</f>
        <v>67732.899999999994</v>
      </c>
      <c r="H34" s="27">
        <f>SUM(H35:H36)</f>
        <v>38936.589760000003</v>
      </c>
      <c r="I34" s="27">
        <f t="shared" si="0"/>
        <v>57.485490448511733</v>
      </c>
      <c r="J34" s="27">
        <f t="shared" si="1"/>
        <v>-19631.729630000002</v>
      </c>
      <c r="K34" s="13">
        <f t="shared" si="2"/>
        <v>66.480633498676184</v>
      </c>
    </row>
    <row r="35" spans="1:11" ht="26.25" x14ac:dyDescent="0.25">
      <c r="A35" s="8" t="s">
        <v>62</v>
      </c>
      <c r="B35" s="9" t="s">
        <v>29</v>
      </c>
      <c r="C35" s="9" t="s">
        <v>23</v>
      </c>
      <c r="D35" s="38">
        <v>41108.400000000001</v>
      </c>
      <c r="E35" s="38">
        <v>29733.559369999999</v>
      </c>
      <c r="F35" s="29">
        <f t="shared" si="3"/>
        <v>72.329643990036089</v>
      </c>
      <c r="G35" s="38">
        <v>30088.1</v>
      </c>
      <c r="H35" s="38">
        <v>22613.689880000002</v>
      </c>
      <c r="I35" s="29">
        <f t="shared" si="0"/>
        <v>75.158251534659897</v>
      </c>
      <c r="J35" s="29">
        <f t="shared" si="1"/>
        <v>-7119.8694899999973</v>
      </c>
      <c r="K35" s="12">
        <f t="shared" si="2"/>
        <v>76.054432631487543</v>
      </c>
    </row>
    <row r="36" spans="1:11" x14ac:dyDescent="0.25">
      <c r="A36" s="8" t="s">
        <v>63</v>
      </c>
      <c r="B36" s="9" t="s">
        <v>29</v>
      </c>
      <c r="C36" s="9" t="s">
        <v>27</v>
      </c>
      <c r="D36" s="38">
        <v>40799.599999999999</v>
      </c>
      <c r="E36" s="38">
        <v>28834.760020000002</v>
      </c>
      <c r="F36" s="29">
        <f t="shared" si="3"/>
        <v>70.674124305140253</v>
      </c>
      <c r="G36" s="38">
        <v>37644.800000000003</v>
      </c>
      <c r="H36" s="38">
        <v>16322.899880000001</v>
      </c>
      <c r="I36" s="29">
        <f t="shared" si="0"/>
        <v>43.360304424515469</v>
      </c>
      <c r="J36" s="29">
        <f t="shared" si="1"/>
        <v>-12511.860140000001</v>
      </c>
      <c r="K36" s="12">
        <f t="shared" si="2"/>
        <v>56.608412446222253</v>
      </c>
    </row>
    <row r="37" spans="1:11" x14ac:dyDescent="0.25">
      <c r="A37" s="6" t="s">
        <v>64</v>
      </c>
      <c r="B37" s="7" t="s">
        <v>31</v>
      </c>
      <c r="C37" s="7" t="s">
        <v>19</v>
      </c>
      <c r="D37" s="27">
        <f>SUM(D38:D43)</f>
        <v>5287614.4000000004</v>
      </c>
      <c r="E37" s="27">
        <f>SUM(E38:E43)</f>
        <v>3811079.2938900003</v>
      </c>
      <c r="F37" s="27">
        <f t="shared" si="3"/>
        <v>72.075590343539417</v>
      </c>
      <c r="G37" s="27">
        <f>SUM(G38:G43)</f>
        <v>5510469.1699999999</v>
      </c>
      <c r="H37" s="27">
        <f>SUM(H38:H43)</f>
        <v>3878211.2754799994</v>
      </c>
      <c r="I37" s="27">
        <f t="shared" si="0"/>
        <v>70.378966941575314</v>
      </c>
      <c r="J37" s="27">
        <f t="shared" si="1"/>
        <v>67131.98158999905</v>
      </c>
      <c r="K37" s="13">
        <f t="shared" si="2"/>
        <v>101.76149527241867</v>
      </c>
    </row>
    <row r="38" spans="1:11" x14ac:dyDescent="0.25">
      <c r="A38" s="8" t="s">
        <v>65</v>
      </c>
      <c r="B38" s="9" t="s">
        <v>31</v>
      </c>
      <c r="C38" s="9" t="s">
        <v>18</v>
      </c>
      <c r="D38" s="38">
        <v>1374132.7</v>
      </c>
      <c r="E38" s="38">
        <v>1039868.14107</v>
      </c>
      <c r="F38" s="29">
        <f t="shared" si="3"/>
        <v>75.674506622977532</v>
      </c>
      <c r="G38" s="38">
        <v>1416345.4</v>
      </c>
      <c r="H38" s="38">
        <v>982447.71011999995</v>
      </c>
      <c r="I38" s="29">
        <f t="shared" si="0"/>
        <v>69.364980471571414</v>
      </c>
      <c r="J38" s="29">
        <f t="shared" si="1"/>
        <v>-57420.430950000067</v>
      </c>
      <c r="K38" s="12">
        <f t="shared" si="2"/>
        <v>94.478104609405975</v>
      </c>
    </row>
    <row r="39" spans="1:11" x14ac:dyDescent="0.25">
      <c r="A39" s="8" t="s">
        <v>66</v>
      </c>
      <c r="B39" s="9" t="s">
        <v>31</v>
      </c>
      <c r="C39" s="9" t="s">
        <v>21</v>
      </c>
      <c r="D39" s="38">
        <v>2515782.9</v>
      </c>
      <c r="E39" s="38">
        <v>1811100.44132</v>
      </c>
      <c r="F39" s="29">
        <f t="shared" si="3"/>
        <v>71.989536192491016</v>
      </c>
      <c r="G39" s="38">
        <v>2608822.7599999998</v>
      </c>
      <c r="H39" s="38">
        <v>1839789.41025</v>
      </c>
      <c r="I39" s="29">
        <f t="shared" si="0"/>
        <v>70.521824573854914</v>
      </c>
      <c r="J39" s="29">
        <f t="shared" si="1"/>
        <v>28688.968929999974</v>
      </c>
      <c r="K39" s="12">
        <f t="shared" si="2"/>
        <v>101.58406283138501</v>
      </c>
    </row>
    <row r="40" spans="1:11" x14ac:dyDescent="0.25">
      <c r="A40" s="8" t="s">
        <v>67</v>
      </c>
      <c r="B40" s="9" t="s">
        <v>31</v>
      </c>
      <c r="C40" s="9" t="s">
        <v>25</v>
      </c>
      <c r="D40" s="38">
        <v>716289.8</v>
      </c>
      <c r="E40" s="38">
        <v>502126.99280000001</v>
      </c>
      <c r="F40" s="29">
        <f t="shared" si="3"/>
        <v>70.101094947882828</v>
      </c>
      <c r="G40" s="38">
        <v>732556.63</v>
      </c>
      <c r="H40" s="38">
        <v>533846.94787999999</v>
      </c>
      <c r="I40" s="29">
        <f t="shared" si="0"/>
        <v>72.874495433888839</v>
      </c>
      <c r="J40" s="29">
        <f t="shared" si="1"/>
        <v>31719.955079999985</v>
      </c>
      <c r="K40" s="12">
        <f t="shared" si="2"/>
        <v>106.31711808662598</v>
      </c>
    </row>
    <row r="41" spans="1:11" ht="26.25" x14ac:dyDescent="0.25">
      <c r="A41" s="8" t="s">
        <v>68</v>
      </c>
      <c r="B41" s="9" t="s">
        <v>31</v>
      </c>
      <c r="C41" s="9" t="s">
        <v>27</v>
      </c>
      <c r="D41" s="38">
        <v>58444.2</v>
      </c>
      <c r="E41" s="38">
        <v>42233.612999999998</v>
      </c>
      <c r="F41" s="29">
        <f t="shared" si="3"/>
        <v>72.263138172821257</v>
      </c>
      <c r="G41" s="38">
        <v>62344.12</v>
      </c>
      <c r="H41" s="38">
        <v>44558.555999999997</v>
      </c>
      <c r="I41" s="29">
        <f t="shared" si="0"/>
        <v>71.471946351957484</v>
      </c>
      <c r="J41" s="29">
        <f t="shared" si="1"/>
        <v>2324.9429999999993</v>
      </c>
      <c r="K41" s="12">
        <f t="shared" si="2"/>
        <v>105.50495881088837</v>
      </c>
    </row>
    <row r="42" spans="1:11" x14ac:dyDescent="0.25">
      <c r="A42" s="8" t="s">
        <v>69</v>
      </c>
      <c r="B42" s="9" t="s">
        <v>31</v>
      </c>
      <c r="C42" s="9" t="s">
        <v>31</v>
      </c>
      <c r="D42" s="38">
        <v>262742.90000000002</v>
      </c>
      <c r="E42" s="38">
        <v>211284.92425000001</v>
      </c>
      <c r="F42" s="29">
        <f t="shared" si="3"/>
        <v>80.415084194472996</v>
      </c>
      <c r="G42" s="38">
        <v>272919.96000000002</v>
      </c>
      <c r="H42" s="38">
        <v>231694.30755</v>
      </c>
      <c r="I42" s="29">
        <f t="shared" si="0"/>
        <v>84.894599702418233</v>
      </c>
      <c r="J42" s="29">
        <f t="shared" si="1"/>
        <v>20409.383299999987</v>
      </c>
      <c r="K42" s="12">
        <f t="shared" si="2"/>
        <v>109.65964958098517</v>
      </c>
    </row>
    <row r="43" spans="1:11" x14ac:dyDescent="0.25">
      <c r="A43" s="8" t="s">
        <v>70</v>
      </c>
      <c r="B43" s="9" t="s">
        <v>31</v>
      </c>
      <c r="C43" s="9" t="s">
        <v>41</v>
      </c>
      <c r="D43" s="38">
        <v>360221.9</v>
      </c>
      <c r="E43" s="38">
        <v>204465.18145</v>
      </c>
      <c r="F43" s="29">
        <f t="shared" si="3"/>
        <v>56.76089694990781</v>
      </c>
      <c r="G43" s="38">
        <v>417480.3</v>
      </c>
      <c r="H43" s="38">
        <v>245874.34367999999</v>
      </c>
      <c r="I43" s="29">
        <f t="shared" si="0"/>
        <v>58.89483735639741</v>
      </c>
      <c r="J43" s="29">
        <f t="shared" si="1"/>
        <v>41409.162229999987</v>
      </c>
      <c r="K43" s="12">
        <f t="shared" si="2"/>
        <v>120.25242730147978</v>
      </c>
    </row>
    <row r="44" spans="1:11" x14ac:dyDescent="0.25">
      <c r="A44" s="6" t="s">
        <v>71</v>
      </c>
      <c r="B44" s="7" t="s">
        <v>52</v>
      </c>
      <c r="C44" s="7" t="s">
        <v>19</v>
      </c>
      <c r="D44" s="27">
        <f>SUM(D45:D47)</f>
        <v>648213.22500000009</v>
      </c>
      <c r="E44" s="27">
        <f>SUM(E45:E47)</f>
        <v>451770.02746000001</v>
      </c>
      <c r="F44" s="27">
        <f t="shared" si="3"/>
        <v>69.69466373661227</v>
      </c>
      <c r="G44" s="27">
        <f>SUM(G45:G47)</f>
        <v>670211.25</v>
      </c>
      <c r="H44" s="27">
        <f>SUM(H45:H47)</f>
        <v>466415.01914000005</v>
      </c>
      <c r="I44" s="27">
        <f t="shared" si="0"/>
        <v>69.59223963190712</v>
      </c>
      <c r="J44" s="27">
        <f t="shared" si="1"/>
        <v>14644.991680000036</v>
      </c>
      <c r="K44" s="13">
        <f t="shared" si="2"/>
        <v>103.24169174354904</v>
      </c>
    </row>
    <row r="45" spans="1:11" x14ac:dyDescent="0.25">
      <c r="A45" s="8" t="s">
        <v>72</v>
      </c>
      <c r="B45" s="9" t="s">
        <v>52</v>
      </c>
      <c r="C45" s="9" t="s">
        <v>18</v>
      </c>
      <c r="D45" s="38">
        <v>565168.02500000002</v>
      </c>
      <c r="E45" s="38">
        <v>392040.42605000001</v>
      </c>
      <c r="F45" s="29">
        <f t="shared" si="3"/>
        <v>69.367057000438052</v>
      </c>
      <c r="G45" s="38">
        <v>572147.46</v>
      </c>
      <c r="H45" s="38">
        <v>404212.06021000003</v>
      </c>
      <c r="I45" s="29">
        <f t="shared" si="0"/>
        <v>70.648231176277534</v>
      </c>
      <c r="J45" s="29">
        <f t="shared" si="1"/>
        <v>12171.634160000016</v>
      </c>
      <c r="K45" s="12">
        <f t="shared" si="2"/>
        <v>103.10468853496442</v>
      </c>
    </row>
    <row r="46" spans="1:11" x14ac:dyDescent="0.25">
      <c r="A46" s="8" t="s">
        <v>101</v>
      </c>
      <c r="B46" s="10" t="s">
        <v>52</v>
      </c>
      <c r="C46" s="10" t="s">
        <v>21</v>
      </c>
      <c r="D46" s="38">
        <v>19596.8</v>
      </c>
      <c r="E46" s="38">
        <v>13304.671480000001</v>
      </c>
      <c r="F46" s="29">
        <f t="shared" si="3"/>
        <v>67.892061356956248</v>
      </c>
      <c r="G46" s="38">
        <v>19802.75</v>
      </c>
      <c r="H46" s="38">
        <v>12571.308069999999</v>
      </c>
      <c r="I46" s="29">
        <f t="shared" si="0"/>
        <v>63.48263786595296</v>
      </c>
      <c r="J46" s="29">
        <f t="shared" si="1"/>
        <v>-733.36341000000175</v>
      </c>
      <c r="K46" s="12">
        <f t="shared" si="2"/>
        <v>94.487925454586261</v>
      </c>
    </row>
    <row r="47" spans="1:11" x14ac:dyDescent="0.25">
      <c r="A47" s="8" t="s">
        <v>73</v>
      </c>
      <c r="B47" s="9" t="s">
        <v>52</v>
      </c>
      <c r="C47" s="9" t="s">
        <v>25</v>
      </c>
      <c r="D47" s="38">
        <v>63448.4</v>
      </c>
      <c r="E47" s="38">
        <v>46424.929929999998</v>
      </c>
      <c r="F47" s="29">
        <f t="shared" si="3"/>
        <v>73.169583362228195</v>
      </c>
      <c r="G47" s="38">
        <v>78261.039999999994</v>
      </c>
      <c r="H47" s="38">
        <v>49631.650860000002</v>
      </c>
      <c r="I47" s="29">
        <f t="shared" si="0"/>
        <v>63.418082432842702</v>
      </c>
      <c r="J47" s="29">
        <f t="shared" si="1"/>
        <v>3206.7209300000031</v>
      </c>
      <c r="K47" s="12">
        <f t="shared" si="2"/>
        <v>106.9073252987891</v>
      </c>
    </row>
    <row r="48" spans="1:11" x14ac:dyDescent="0.25">
      <c r="A48" s="6" t="s">
        <v>74</v>
      </c>
      <c r="B48" s="7" t="s">
        <v>41</v>
      </c>
      <c r="C48" s="7" t="s">
        <v>19</v>
      </c>
      <c r="D48" s="27">
        <f>SUM(D49:D55)</f>
        <v>5568752.5429999996</v>
      </c>
      <c r="E48" s="27">
        <f>SUM(E49:E55)</f>
        <v>3978756.6591799995</v>
      </c>
      <c r="F48" s="27">
        <f t="shared" si="3"/>
        <v>71.4478984019743</v>
      </c>
      <c r="G48" s="27">
        <f>SUM(G49:G55)</f>
        <v>5842305.4249999998</v>
      </c>
      <c r="H48" s="27">
        <f>SUM(H49:H55)</f>
        <v>3827994.3208699999</v>
      </c>
      <c r="I48" s="27">
        <f t="shared" si="0"/>
        <v>65.521982203968733</v>
      </c>
      <c r="J48" s="27">
        <f t="shared" si="1"/>
        <v>-150762.33830999956</v>
      </c>
      <c r="K48" s="13">
        <f t="shared" si="2"/>
        <v>96.210817820130998</v>
      </c>
    </row>
    <row r="49" spans="1:11" x14ac:dyDescent="0.25">
      <c r="A49" s="8" t="s">
        <v>75</v>
      </c>
      <c r="B49" s="9" t="s">
        <v>41</v>
      </c>
      <c r="C49" s="9" t="s">
        <v>18</v>
      </c>
      <c r="D49" s="38">
        <v>1154367.8999999999</v>
      </c>
      <c r="E49" s="38">
        <v>913963.58672999998</v>
      </c>
      <c r="F49" s="29">
        <f t="shared" si="3"/>
        <v>79.174376447058165</v>
      </c>
      <c r="G49" s="38">
        <v>1047873.89137</v>
      </c>
      <c r="H49" s="38">
        <v>747517.11453000002</v>
      </c>
      <c r="I49" s="29">
        <f t="shared" si="0"/>
        <v>71.336553061045279</v>
      </c>
      <c r="J49" s="29">
        <f t="shared" si="1"/>
        <v>-166446.47219999996</v>
      </c>
      <c r="K49" s="12">
        <f t="shared" si="2"/>
        <v>81.788500699955009</v>
      </c>
    </row>
    <row r="50" spans="1:11" x14ac:dyDescent="0.25">
      <c r="A50" s="8" t="s">
        <v>76</v>
      </c>
      <c r="B50" s="9" t="s">
        <v>41</v>
      </c>
      <c r="C50" s="9" t="s">
        <v>21</v>
      </c>
      <c r="D50" s="38">
        <v>332067.90000000002</v>
      </c>
      <c r="E50" s="38">
        <v>254608.10938000001</v>
      </c>
      <c r="F50" s="29">
        <f t="shared" si="3"/>
        <v>76.673508454144468</v>
      </c>
      <c r="G50" s="38">
        <v>304896.2</v>
      </c>
      <c r="H50" s="38">
        <v>236295.76863000001</v>
      </c>
      <c r="I50" s="29">
        <f t="shared" si="0"/>
        <v>77.500398046941882</v>
      </c>
      <c r="J50" s="29">
        <f t="shared" si="1"/>
        <v>-18312.340750000003</v>
      </c>
      <c r="K50" s="12">
        <f t="shared" si="2"/>
        <v>92.80763649100075</v>
      </c>
    </row>
    <row r="51" spans="1:11" x14ac:dyDescent="0.25">
      <c r="A51" s="8" t="s">
        <v>77</v>
      </c>
      <c r="B51" s="9" t="s">
        <v>41</v>
      </c>
      <c r="C51" s="9" t="s">
        <v>23</v>
      </c>
      <c r="D51" s="38">
        <v>47217.3</v>
      </c>
      <c r="E51" s="38">
        <v>30721.071339999999</v>
      </c>
      <c r="F51" s="29">
        <f t="shared" si="3"/>
        <v>65.063168245537113</v>
      </c>
      <c r="G51" s="38">
        <v>39540.1</v>
      </c>
      <c r="H51" s="38">
        <v>35012.205049999997</v>
      </c>
      <c r="I51" s="29">
        <f t="shared" si="0"/>
        <v>88.548600155285385</v>
      </c>
      <c r="J51" s="29">
        <f t="shared" si="1"/>
        <v>4291.1337099999982</v>
      </c>
      <c r="K51" s="12">
        <f t="shared" si="2"/>
        <v>113.96804708569124</v>
      </c>
    </row>
    <row r="52" spans="1:11" x14ac:dyDescent="0.25">
      <c r="A52" s="8" t="s">
        <v>78</v>
      </c>
      <c r="B52" s="9" t="s">
        <v>41</v>
      </c>
      <c r="C52" s="9" t="s">
        <v>25</v>
      </c>
      <c r="D52" s="38">
        <v>19916.53</v>
      </c>
      <c r="E52" s="38">
        <v>15221.93</v>
      </c>
      <c r="F52" s="29">
        <f t="shared" si="3"/>
        <v>76.428624865877751</v>
      </c>
      <c r="G52" s="38">
        <v>32962.5</v>
      </c>
      <c r="H52" s="38">
        <v>26078.400000000001</v>
      </c>
      <c r="I52" s="29">
        <f t="shared" si="0"/>
        <v>79.115358361774753</v>
      </c>
      <c r="J52" s="29">
        <f t="shared" si="1"/>
        <v>10856.470000000001</v>
      </c>
      <c r="K52" s="12">
        <f t="shared" si="2"/>
        <v>171.32124507207692</v>
      </c>
    </row>
    <row r="53" spans="1:11" x14ac:dyDescent="0.25">
      <c r="A53" s="8" t="s">
        <v>103</v>
      </c>
      <c r="B53" s="10" t="s">
        <v>41</v>
      </c>
      <c r="C53" s="10" t="s">
        <v>27</v>
      </c>
      <c r="D53" s="38">
        <v>210678.3</v>
      </c>
      <c r="E53" s="38">
        <v>155283.14840999999</v>
      </c>
      <c r="F53" s="29">
        <f t="shared" si="3"/>
        <v>73.706285084890084</v>
      </c>
      <c r="G53" s="38">
        <v>216214.1</v>
      </c>
      <c r="H53" s="38">
        <v>157926.10814</v>
      </c>
      <c r="I53" s="29">
        <f t="shared" si="0"/>
        <v>73.041539908821846</v>
      </c>
      <c r="J53" s="29">
        <f t="shared" si="1"/>
        <v>2642.9597300000023</v>
      </c>
      <c r="K53" s="12">
        <f t="shared" si="2"/>
        <v>101.70202610976284</v>
      </c>
    </row>
    <row r="54" spans="1:11" ht="26.25" x14ac:dyDescent="0.25">
      <c r="A54" s="8" t="s">
        <v>79</v>
      </c>
      <c r="B54" s="9" t="s">
        <v>41</v>
      </c>
      <c r="C54" s="9" t="s">
        <v>29</v>
      </c>
      <c r="D54" s="38">
        <v>65668</v>
      </c>
      <c r="E54" s="38">
        <v>47075.51</v>
      </c>
      <c r="F54" s="29">
        <f t="shared" si="3"/>
        <v>71.687138332216605</v>
      </c>
      <c r="G54" s="38">
        <v>66006.3</v>
      </c>
      <c r="H54" s="38">
        <v>48841.02</v>
      </c>
      <c r="I54" s="29">
        <f t="shared" si="0"/>
        <v>73.99448234486708</v>
      </c>
      <c r="J54" s="29">
        <f t="shared" si="1"/>
        <v>1765.5099999999948</v>
      </c>
      <c r="K54" s="12">
        <f t="shared" si="2"/>
        <v>103.75037891251735</v>
      </c>
    </row>
    <row r="55" spans="1:11" x14ac:dyDescent="0.25">
      <c r="A55" s="8" t="s">
        <v>80</v>
      </c>
      <c r="B55" s="9" t="s">
        <v>41</v>
      </c>
      <c r="C55" s="9" t="s">
        <v>41</v>
      </c>
      <c r="D55" s="38">
        <v>3738836.6129999999</v>
      </c>
      <c r="E55" s="38">
        <v>2561883.3033199999</v>
      </c>
      <c r="F55" s="29">
        <f t="shared" si="3"/>
        <v>68.520868079987423</v>
      </c>
      <c r="G55" s="38">
        <v>4134812.3336299998</v>
      </c>
      <c r="H55" s="38">
        <v>2576323.7045200001</v>
      </c>
      <c r="I55" s="29">
        <f t="shared" si="0"/>
        <v>62.308116950454576</v>
      </c>
      <c r="J55" s="29">
        <f t="shared" si="1"/>
        <v>14440.401200000197</v>
      </c>
      <c r="K55" s="12">
        <f t="shared" si="2"/>
        <v>100.56366350416066</v>
      </c>
    </row>
    <row r="56" spans="1:11" x14ac:dyDescent="0.25">
      <c r="A56" s="6" t="s">
        <v>81</v>
      </c>
      <c r="B56" s="7" t="s">
        <v>43</v>
      </c>
      <c r="C56" s="7" t="s">
        <v>19</v>
      </c>
      <c r="D56" s="27">
        <f>SUM(D57:D61)</f>
        <v>3120198.531</v>
      </c>
      <c r="E56" s="27">
        <f>SUM(E57:E61)</f>
        <v>2189661.2179700001</v>
      </c>
      <c r="F56" s="27">
        <f t="shared" si="3"/>
        <v>70.176983810970199</v>
      </c>
      <c r="G56" s="27">
        <f>SUM(G57:G61)</f>
        <v>3450481.2909999993</v>
      </c>
      <c r="H56" s="27">
        <f>SUM(H57:H61)</f>
        <v>2533857.2033300004</v>
      </c>
      <c r="I56" s="27">
        <f t="shared" si="0"/>
        <v>73.434891820429257</v>
      </c>
      <c r="J56" s="27">
        <f t="shared" si="1"/>
        <v>344195.98536000028</v>
      </c>
      <c r="K56" s="13">
        <f t="shared" si="2"/>
        <v>115.71914333300832</v>
      </c>
    </row>
    <row r="57" spans="1:11" x14ac:dyDescent="0.25">
      <c r="A57" s="8" t="s">
        <v>82</v>
      </c>
      <c r="B57" s="9" t="s">
        <v>43</v>
      </c>
      <c r="C57" s="9" t="s">
        <v>18</v>
      </c>
      <c r="D57" s="38">
        <v>216861.6</v>
      </c>
      <c r="E57" s="38">
        <v>145530.65022000001</v>
      </c>
      <c r="F57" s="29">
        <f t="shared" si="3"/>
        <v>67.107616203145241</v>
      </c>
      <c r="G57" s="38">
        <v>273618.59999999998</v>
      </c>
      <c r="H57" s="38">
        <v>211429.03893000001</v>
      </c>
      <c r="I57" s="29">
        <f t="shared" si="0"/>
        <v>77.271442412906154</v>
      </c>
      <c r="J57" s="29">
        <f t="shared" si="1"/>
        <v>65898.388709999999</v>
      </c>
      <c r="K57" s="12">
        <f t="shared" si="2"/>
        <v>145.2814500659351</v>
      </c>
    </row>
    <row r="58" spans="1:11" x14ac:dyDescent="0.25">
      <c r="A58" s="8" t="s">
        <v>83</v>
      </c>
      <c r="B58" s="9" t="s">
        <v>43</v>
      </c>
      <c r="C58" s="9" t="s">
        <v>21</v>
      </c>
      <c r="D58" s="38">
        <v>972164.2</v>
      </c>
      <c r="E58" s="38">
        <v>718889.16743999999</v>
      </c>
      <c r="F58" s="29">
        <f t="shared" si="3"/>
        <v>73.947298968631031</v>
      </c>
      <c r="G58" s="38">
        <v>1063338.2</v>
      </c>
      <c r="H58" s="38">
        <v>742770.56160999998</v>
      </c>
      <c r="I58" s="29">
        <f t="shared" si="0"/>
        <v>69.852711170350133</v>
      </c>
      <c r="J58" s="29">
        <f t="shared" si="1"/>
        <v>23881.394169999985</v>
      </c>
      <c r="K58" s="12">
        <f t="shared" si="2"/>
        <v>103.32198553708116</v>
      </c>
    </row>
    <row r="59" spans="1:11" x14ac:dyDescent="0.25">
      <c r="A59" s="8" t="s">
        <v>84</v>
      </c>
      <c r="B59" s="9" t="s">
        <v>43</v>
      </c>
      <c r="C59" s="9" t="s">
        <v>23</v>
      </c>
      <c r="D59" s="38">
        <v>1221640.9310000001</v>
      </c>
      <c r="E59" s="38">
        <v>834107.98785999999</v>
      </c>
      <c r="F59" s="29">
        <f t="shared" si="3"/>
        <v>68.277671997877746</v>
      </c>
      <c r="G59" s="38">
        <v>1199609.9909999999</v>
      </c>
      <c r="H59" s="38">
        <v>883685.40992999997</v>
      </c>
      <c r="I59" s="29">
        <f t="shared" si="0"/>
        <v>73.664392307482871</v>
      </c>
      <c r="J59" s="29">
        <f t="shared" si="1"/>
        <v>49577.422069999971</v>
      </c>
      <c r="K59" s="12">
        <f t="shared" si="2"/>
        <v>105.94376541066302</v>
      </c>
    </row>
    <row r="60" spans="1:11" x14ac:dyDescent="0.25">
      <c r="A60" s="8" t="s">
        <v>85</v>
      </c>
      <c r="B60" s="9" t="s">
        <v>43</v>
      </c>
      <c r="C60" s="9" t="s">
        <v>25</v>
      </c>
      <c r="D60" s="38">
        <v>411836.9</v>
      </c>
      <c r="E60" s="38">
        <v>312962.41165000002</v>
      </c>
      <c r="F60" s="29">
        <f t="shared" si="3"/>
        <v>75.99183357537899</v>
      </c>
      <c r="G60" s="38">
        <v>642959.69999999995</v>
      </c>
      <c r="H60" s="38">
        <v>513441.01256</v>
      </c>
      <c r="I60" s="29">
        <f t="shared" si="0"/>
        <v>79.855862281881755</v>
      </c>
      <c r="J60" s="29">
        <f t="shared" si="1"/>
        <v>200478.60090999998</v>
      </c>
      <c r="K60" s="12">
        <f t="shared" si="2"/>
        <v>164.05836402302657</v>
      </c>
    </row>
    <row r="61" spans="1:11" x14ac:dyDescent="0.25">
      <c r="A61" s="8" t="s">
        <v>86</v>
      </c>
      <c r="B61" s="9" t="s">
        <v>43</v>
      </c>
      <c r="C61" s="9" t="s">
        <v>29</v>
      </c>
      <c r="D61" s="38">
        <v>297694.90000000002</v>
      </c>
      <c r="E61" s="38">
        <v>178171.00080000001</v>
      </c>
      <c r="F61" s="29">
        <f t="shared" si="3"/>
        <v>59.850202606762828</v>
      </c>
      <c r="G61" s="38">
        <v>270954.8</v>
      </c>
      <c r="H61" s="38">
        <v>182531.18030000001</v>
      </c>
      <c r="I61" s="29">
        <f t="shared" si="0"/>
        <v>67.365915016083861</v>
      </c>
      <c r="J61" s="29">
        <f t="shared" si="1"/>
        <v>4360.1794999999984</v>
      </c>
      <c r="K61" s="12">
        <f t="shared" si="2"/>
        <v>102.44718808359525</v>
      </c>
    </row>
    <row r="62" spans="1:11" x14ac:dyDescent="0.25">
      <c r="A62" s="6" t="s">
        <v>87</v>
      </c>
      <c r="B62" s="7" t="s">
        <v>33</v>
      </c>
      <c r="C62" s="7" t="s">
        <v>19</v>
      </c>
      <c r="D62" s="27">
        <f>SUM(D63:D66)</f>
        <v>473516.89999999997</v>
      </c>
      <c r="E62" s="27">
        <f>SUM(E63:E66)</f>
        <v>164698.93650000001</v>
      </c>
      <c r="F62" s="27">
        <f t="shared" si="3"/>
        <v>34.782060893708341</v>
      </c>
      <c r="G62" s="27">
        <f>SUM(G63:G66)</f>
        <v>472161.96200000006</v>
      </c>
      <c r="H62" s="27">
        <f>SUM(H63:H66)</f>
        <v>351131.56699000002</v>
      </c>
      <c r="I62" s="27">
        <f t="shared" si="0"/>
        <v>74.366762943517244</v>
      </c>
      <c r="J62" s="27">
        <f t="shared" si="1"/>
        <v>186432.63049000001</v>
      </c>
      <c r="K62" s="13">
        <f t="shared" si="2"/>
        <v>213.1960135577439</v>
      </c>
    </row>
    <row r="63" spans="1:11" s="19" customFormat="1" x14ac:dyDescent="0.25">
      <c r="A63" s="16" t="s">
        <v>102</v>
      </c>
      <c r="B63" s="17">
        <v>11</v>
      </c>
      <c r="C63" s="21" t="s">
        <v>18</v>
      </c>
      <c r="D63" s="28">
        <v>447596.6</v>
      </c>
      <c r="E63" s="28">
        <v>146905.9963</v>
      </c>
      <c r="F63" s="28">
        <f t="shared" si="3"/>
        <v>32.821070647096064</v>
      </c>
      <c r="G63" s="28">
        <v>445648.66200000001</v>
      </c>
      <c r="H63" s="28">
        <v>335104.86725000001</v>
      </c>
      <c r="I63" s="28">
        <f t="shared" si="0"/>
        <v>75.194855459927311</v>
      </c>
      <c r="J63" s="28">
        <f t="shared" si="1"/>
        <v>188198.87095000001</v>
      </c>
      <c r="K63" s="12">
        <f t="shared" si="2"/>
        <v>228.10836568282409</v>
      </c>
    </row>
    <row r="64" spans="1:11" x14ac:dyDescent="0.25">
      <c r="A64" s="8" t="s">
        <v>88</v>
      </c>
      <c r="B64" s="9" t="s">
        <v>33</v>
      </c>
      <c r="C64" s="9" t="s">
        <v>21</v>
      </c>
      <c r="D64" s="38">
        <v>2276.5</v>
      </c>
      <c r="E64" s="38">
        <v>2276.5</v>
      </c>
      <c r="F64" s="29">
        <f t="shared" si="3"/>
        <v>100</v>
      </c>
      <c r="G64" s="38">
        <v>779</v>
      </c>
      <c r="H64" s="38">
        <v>779</v>
      </c>
      <c r="I64" s="29">
        <f t="shared" si="0"/>
        <v>100</v>
      </c>
      <c r="J64" s="29">
        <f t="shared" si="1"/>
        <v>-1497.5</v>
      </c>
      <c r="K64" s="12">
        <v>0</v>
      </c>
    </row>
    <row r="65" spans="1:11" x14ac:dyDescent="0.25">
      <c r="A65" s="8" t="s">
        <v>89</v>
      </c>
      <c r="B65" s="9" t="s">
        <v>33</v>
      </c>
      <c r="C65" s="9" t="s">
        <v>23</v>
      </c>
      <c r="D65" s="38">
        <v>6033.6</v>
      </c>
      <c r="E65" s="38">
        <v>2361</v>
      </c>
      <c r="F65" s="29">
        <f t="shared" si="3"/>
        <v>39.130867143993633</v>
      </c>
      <c r="G65" s="38">
        <v>7670.9</v>
      </c>
      <c r="H65" s="38">
        <v>2000</v>
      </c>
      <c r="I65" s="29">
        <f t="shared" si="0"/>
        <v>26.07255993429715</v>
      </c>
      <c r="J65" s="29">
        <f t="shared" si="1"/>
        <v>-361</v>
      </c>
      <c r="K65" s="12">
        <f t="shared" si="2"/>
        <v>84.70986869970352</v>
      </c>
    </row>
    <row r="66" spans="1:11" x14ac:dyDescent="0.25">
      <c r="A66" s="8" t="s">
        <v>90</v>
      </c>
      <c r="B66" s="9" t="s">
        <v>33</v>
      </c>
      <c r="C66" s="9" t="s">
        <v>27</v>
      </c>
      <c r="D66" s="38">
        <v>17610.2</v>
      </c>
      <c r="E66" s="38">
        <v>13155.440199999999</v>
      </c>
      <c r="F66" s="29">
        <f t="shared" si="3"/>
        <v>74.703525229696425</v>
      </c>
      <c r="G66" s="38">
        <v>18063.400000000001</v>
      </c>
      <c r="H66" s="38">
        <v>13247.69974</v>
      </c>
      <c r="I66" s="29">
        <f t="shared" si="0"/>
        <v>73.340012068602803</v>
      </c>
      <c r="J66" s="29">
        <f t="shared" si="1"/>
        <v>92.259540000000925</v>
      </c>
      <c r="K66" s="12">
        <f t="shared" si="2"/>
        <v>100.70130332848916</v>
      </c>
    </row>
    <row r="67" spans="1:11" x14ac:dyDescent="0.25">
      <c r="A67" s="6" t="s">
        <v>91</v>
      </c>
      <c r="B67" s="7" t="s">
        <v>55</v>
      </c>
      <c r="C67" s="7" t="s">
        <v>19</v>
      </c>
      <c r="D67" s="27">
        <f>SUM(D68:D70)</f>
        <v>130275.9</v>
      </c>
      <c r="E67" s="27">
        <f>SUM(E68:E70)</f>
        <v>96618.111699999994</v>
      </c>
      <c r="F67" s="27">
        <f t="shared" si="3"/>
        <v>74.164225079235678</v>
      </c>
      <c r="G67" s="27">
        <f>SUM(G68:G70)</f>
        <v>157639.6</v>
      </c>
      <c r="H67" s="27">
        <f>SUM(H68:H70)</f>
        <v>109100</v>
      </c>
      <c r="I67" s="27">
        <f t="shared" si="0"/>
        <v>69.20849837223642</v>
      </c>
      <c r="J67" s="27">
        <f t="shared" si="1"/>
        <v>12481.888300000006</v>
      </c>
      <c r="K67" s="13">
        <f t="shared" si="2"/>
        <v>112.91878725466751</v>
      </c>
    </row>
    <row r="68" spans="1:11" s="22" customFormat="1" x14ac:dyDescent="0.25">
      <c r="A68" s="16" t="s">
        <v>104</v>
      </c>
      <c r="B68" s="17">
        <v>12</v>
      </c>
      <c r="C68" s="21" t="s">
        <v>18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18">
        <v>0</v>
      </c>
    </row>
    <row r="69" spans="1:11" s="22" customFormat="1" x14ac:dyDescent="0.25">
      <c r="A69" s="8" t="s">
        <v>92</v>
      </c>
      <c r="B69" s="9" t="s">
        <v>55</v>
      </c>
      <c r="C69" s="9" t="s">
        <v>21</v>
      </c>
      <c r="D69" s="38">
        <v>41265.1</v>
      </c>
      <c r="E69" s="38">
        <v>31178.853899999998</v>
      </c>
      <c r="F69" s="29">
        <f t="shared" si="3"/>
        <v>75.557441760713047</v>
      </c>
      <c r="G69" s="38">
        <v>61997.8</v>
      </c>
      <c r="H69" s="38">
        <v>43400</v>
      </c>
      <c r="I69" s="29">
        <f t="shared" si="0"/>
        <v>70.002483959108218</v>
      </c>
      <c r="J69" s="29">
        <f t="shared" si="1"/>
        <v>12221.146100000002</v>
      </c>
      <c r="K69" s="12">
        <f t="shared" si="2"/>
        <v>139.19690614413508</v>
      </c>
    </row>
    <row r="70" spans="1:11" s="19" customFormat="1" x14ac:dyDescent="0.25">
      <c r="A70" s="16" t="s">
        <v>105</v>
      </c>
      <c r="B70" s="17">
        <v>12</v>
      </c>
      <c r="C70" s="21" t="s">
        <v>25</v>
      </c>
      <c r="D70" s="28">
        <v>89010.8</v>
      </c>
      <c r="E70" s="28">
        <v>65439.257799999999</v>
      </c>
      <c r="F70" s="28">
        <v>0</v>
      </c>
      <c r="G70" s="28">
        <v>95641.8</v>
      </c>
      <c r="H70" s="28">
        <v>65700</v>
      </c>
      <c r="I70" s="28">
        <f t="shared" si="0"/>
        <v>68.693813792714067</v>
      </c>
      <c r="J70" s="28">
        <f t="shared" si="1"/>
        <v>260.74220000000059</v>
      </c>
      <c r="K70" s="18">
        <v>0</v>
      </c>
    </row>
    <row r="71" spans="1:11" x14ac:dyDescent="0.25">
      <c r="A71" s="6" t="s">
        <v>93</v>
      </c>
      <c r="B71" s="7" t="s">
        <v>36</v>
      </c>
      <c r="C71" s="7" t="s">
        <v>19</v>
      </c>
      <c r="D71" s="27">
        <f>D72</f>
        <v>943773.7</v>
      </c>
      <c r="E71" s="27">
        <f>E72</f>
        <v>648669.53407000005</v>
      </c>
      <c r="F71" s="27">
        <f t="shared" si="3"/>
        <v>68.731469638325379</v>
      </c>
      <c r="G71" s="27">
        <f>G72</f>
        <v>1217294.7</v>
      </c>
      <c r="H71" s="27">
        <f>H72</f>
        <v>910290.83380999998</v>
      </c>
      <c r="I71" s="27">
        <f t="shared" ref="I71:I77" si="4">H71/G71*100</f>
        <v>74.779823966209662</v>
      </c>
      <c r="J71" s="27">
        <f t="shared" ref="J71:J77" si="5">H71-E71</f>
        <v>261621.29973999993</v>
      </c>
      <c r="K71" s="13">
        <f t="shared" ref="K71:K77" si="6">H71/E71*100</f>
        <v>140.33198508622536</v>
      </c>
    </row>
    <row r="72" spans="1:11" ht="26.25" x14ac:dyDescent="0.25">
      <c r="A72" s="8" t="s">
        <v>94</v>
      </c>
      <c r="B72" s="9" t="s">
        <v>36</v>
      </c>
      <c r="C72" s="9" t="s">
        <v>18</v>
      </c>
      <c r="D72" s="38">
        <v>943773.7</v>
      </c>
      <c r="E72" s="38">
        <v>648669.53407000005</v>
      </c>
      <c r="F72" s="29">
        <f t="shared" ref="F72:F77" si="7">E72/D72*100</f>
        <v>68.731469638325379</v>
      </c>
      <c r="G72" s="38">
        <v>1217294.7</v>
      </c>
      <c r="H72" s="38">
        <v>910290.83380999998</v>
      </c>
      <c r="I72" s="29">
        <f t="shared" si="4"/>
        <v>74.779823966209662</v>
      </c>
      <c r="J72" s="29">
        <f t="shared" si="5"/>
        <v>261621.29973999993</v>
      </c>
      <c r="K72" s="12">
        <f t="shared" si="6"/>
        <v>140.33198508622536</v>
      </c>
    </row>
    <row r="73" spans="1:11" ht="26.25" x14ac:dyDescent="0.25">
      <c r="A73" s="6" t="s">
        <v>95</v>
      </c>
      <c r="B73" s="7" t="s">
        <v>44</v>
      </c>
      <c r="C73" s="7" t="s">
        <v>19</v>
      </c>
      <c r="D73" s="27">
        <f>SUM(D74:D76)</f>
        <v>2815473.3</v>
      </c>
      <c r="E73" s="27">
        <f>SUM(E74:E76)</f>
        <v>2243442.4016800001</v>
      </c>
      <c r="F73" s="27">
        <f t="shared" si="7"/>
        <v>79.682602625995429</v>
      </c>
      <c r="G73" s="27">
        <f>SUM(G74:G76)</f>
        <v>2777043.4</v>
      </c>
      <c r="H73" s="27">
        <f>SUM(H74:H76)</f>
        <v>2157909.18187</v>
      </c>
      <c r="I73" s="27">
        <f t="shared" si="4"/>
        <v>77.705273956827611</v>
      </c>
      <c r="J73" s="27">
        <f t="shared" si="5"/>
        <v>-85533.219810000155</v>
      </c>
      <c r="K73" s="13">
        <f t="shared" si="6"/>
        <v>96.187411820961017</v>
      </c>
    </row>
    <row r="74" spans="1:11" ht="26.25" x14ac:dyDescent="0.25">
      <c r="A74" s="8" t="s">
        <v>96</v>
      </c>
      <c r="B74" s="9" t="s">
        <v>44</v>
      </c>
      <c r="C74" s="9" t="s">
        <v>18</v>
      </c>
      <c r="D74" s="38">
        <v>916479</v>
      </c>
      <c r="E74" s="38">
        <v>745419.6</v>
      </c>
      <c r="F74" s="29">
        <f t="shared" si="7"/>
        <v>81.335153342302434</v>
      </c>
      <c r="G74" s="38">
        <v>1740000</v>
      </c>
      <c r="H74" s="38">
        <v>1349480</v>
      </c>
      <c r="I74" s="29">
        <f t="shared" si="4"/>
        <v>77.556321839080454</v>
      </c>
      <c r="J74" s="29">
        <f t="shared" si="5"/>
        <v>604060.4</v>
      </c>
      <c r="K74" s="12">
        <f t="shared" si="6"/>
        <v>181.03629150615305</v>
      </c>
    </row>
    <row r="75" spans="1:11" x14ac:dyDescent="0.25">
      <c r="A75" s="8" t="s">
        <v>97</v>
      </c>
      <c r="B75" s="9" t="s">
        <v>44</v>
      </c>
      <c r="C75" s="9" t="s">
        <v>21</v>
      </c>
      <c r="D75" s="38">
        <v>290522</v>
      </c>
      <c r="E75" s="38">
        <v>197348.45793999999</v>
      </c>
      <c r="F75" s="29">
        <f t="shared" si="7"/>
        <v>67.92892033649774</v>
      </c>
      <c r="G75" s="38">
        <v>238076.5</v>
      </c>
      <c r="H75" s="38">
        <v>196530.74337000001</v>
      </c>
      <c r="I75" s="29">
        <f t="shared" si="4"/>
        <v>82.549408853876798</v>
      </c>
      <c r="J75" s="29">
        <f t="shared" si="5"/>
        <v>-817.7145699999819</v>
      </c>
      <c r="K75" s="12">
        <f t="shared" si="6"/>
        <v>99.585649374443761</v>
      </c>
    </row>
    <row r="76" spans="1:11" x14ac:dyDescent="0.25">
      <c r="A76" s="8" t="s">
        <v>98</v>
      </c>
      <c r="B76" s="9" t="s">
        <v>44</v>
      </c>
      <c r="C76" s="9" t="s">
        <v>23</v>
      </c>
      <c r="D76" s="38">
        <v>1608472.3</v>
      </c>
      <c r="E76" s="38">
        <v>1300674.3437399999</v>
      </c>
      <c r="F76" s="29">
        <f t="shared" si="7"/>
        <v>80.863956671184198</v>
      </c>
      <c r="G76" s="38">
        <v>798966.9</v>
      </c>
      <c r="H76" s="38">
        <v>611898.43850000005</v>
      </c>
      <c r="I76" s="29">
        <f t="shared" si="4"/>
        <v>76.586206324692554</v>
      </c>
      <c r="J76" s="29">
        <f t="shared" si="5"/>
        <v>-688775.90523999988</v>
      </c>
      <c r="K76" s="12">
        <f t="shared" si="6"/>
        <v>47.044707343156169</v>
      </c>
    </row>
    <row r="77" spans="1:11" x14ac:dyDescent="0.25">
      <c r="A77" s="6" t="s">
        <v>99</v>
      </c>
      <c r="B77" s="11" t="s">
        <v>19</v>
      </c>
      <c r="C77" s="11" t="s">
        <v>19</v>
      </c>
      <c r="D77" s="31">
        <f>D6+D15+D17+D20+D29+D34+D37+D44+D48+D56+D62+D67+D71+D73</f>
        <v>29666468.499999996</v>
      </c>
      <c r="E77" s="31">
        <f>E6+E15+E17+E20+E29+E34+E37+E44+E48+E56+E62+E67+E71+E73</f>
        <v>20076180.722529996</v>
      </c>
      <c r="F77" s="27">
        <f t="shared" si="7"/>
        <v>67.67297132966803</v>
      </c>
      <c r="G77" s="27">
        <f>G6+G15+G17+G20+G29+G34+G37+G44+G48+G56+G62+G67+G71+G73</f>
        <v>29241945.600000001</v>
      </c>
      <c r="H77" s="27">
        <f>H6+H15+H17+H20+H29+H34+H37+H44+H48+H56+H62+H67+H71+H73</f>
        <v>20523094.961159997</v>
      </c>
      <c r="I77" s="27">
        <f t="shared" si="4"/>
        <v>70.183753303884117</v>
      </c>
      <c r="J77" s="27">
        <f t="shared" si="5"/>
        <v>446914.2386300005</v>
      </c>
      <c r="K77" s="13">
        <f t="shared" si="6"/>
        <v>102.22609192857315</v>
      </c>
    </row>
    <row r="79" spans="1:11" x14ac:dyDescent="0.25">
      <c r="G79" s="32"/>
      <c r="H79" s="32"/>
    </row>
  </sheetData>
  <mergeCells count="8">
    <mergeCell ref="A1:K1"/>
    <mergeCell ref="J2:K2"/>
    <mergeCell ref="A3:A4"/>
    <mergeCell ref="B3:B4"/>
    <mergeCell ref="C3:C4"/>
    <mergeCell ref="D3:F3"/>
    <mergeCell ref="G3:I3"/>
    <mergeCell ref="J3:K3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РЗПР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Юрьевна Базась</dc:creator>
  <cp:lastModifiedBy>Голомага Анастасия Олеговна</cp:lastModifiedBy>
  <cp:lastPrinted>2016-04-26T10:14:15Z</cp:lastPrinted>
  <dcterms:created xsi:type="dcterms:W3CDTF">2016-04-26T09:03:58Z</dcterms:created>
  <dcterms:modified xsi:type="dcterms:W3CDTF">2016-10-26T06:07:32Z</dcterms:modified>
</cp:coreProperties>
</file>