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9 месяцев\"/>
    </mc:Choice>
  </mc:AlternateContent>
  <bookViews>
    <workbookView xWindow="720" yWindow="420" windowWidth="21840" windowHeight="11730"/>
  </bookViews>
  <sheets>
    <sheet name="ГП" sheetId="1" r:id="rId1"/>
    <sheet name="Лист2" sheetId="2" r:id="rId2"/>
    <sheet name="Лист3" sheetId="3" r:id="rId3"/>
  </sheets>
  <definedNames>
    <definedName name="_xlnm.Print_Titles" localSheetId="0">ГП!$3:$5</definedName>
  </definedNames>
  <calcPr calcId="152511"/>
</workbook>
</file>

<file path=xl/calcChain.xml><?xml version="1.0" encoding="utf-8"?>
<calcChain xmlns="http://schemas.openxmlformats.org/spreadsheetml/2006/main">
  <c r="G95" i="1" l="1"/>
  <c r="D74" i="1"/>
  <c r="F80" i="1" l="1"/>
  <c r="E80" i="1"/>
  <c r="F83" i="1" l="1"/>
  <c r="E83" i="1"/>
  <c r="F162" i="1" l="1"/>
  <c r="E162" i="1"/>
  <c r="F193" i="1"/>
  <c r="E193" i="1"/>
  <c r="G194" i="1"/>
  <c r="G195" i="1"/>
  <c r="G196" i="1"/>
  <c r="G197" i="1"/>
  <c r="G198" i="1"/>
  <c r="F187" i="1"/>
  <c r="E187" i="1"/>
  <c r="G192" i="1"/>
  <c r="F184" i="1"/>
  <c r="E184" i="1"/>
  <c r="F178" i="1"/>
  <c r="E178" i="1"/>
  <c r="G183" i="1"/>
  <c r="F171" i="1"/>
  <c r="E171" i="1"/>
  <c r="F164" i="1"/>
  <c r="E164" i="1"/>
  <c r="F145" i="1"/>
  <c r="E145" i="1"/>
  <c r="G161" i="1"/>
  <c r="G160" i="1"/>
  <c r="G158" i="1"/>
  <c r="G155" i="1"/>
  <c r="G156" i="1"/>
  <c r="G157" i="1"/>
  <c r="G159" i="1"/>
  <c r="F143" i="1"/>
  <c r="E143" i="1"/>
  <c r="F136" i="1"/>
  <c r="E136" i="1"/>
  <c r="G142" i="1"/>
  <c r="F132" i="1"/>
  <c r="E132" i="1"/>
  <c r="F120" i="1"/>
  <c r="E120" i="1"/>
  <c r="F113" i="1"/>
  <c r="E113" i="1"/>
  <c r="F108" i="1"/>
  <c r="E108" i="1"/>
  <c r="F96" i="1"/>
  <c r="E96" i="1"/>
  <c r="G107" i="1"/>
  <c r="F66" i="1"/>
  <c r="E66" i="1"/>
  <c r="F64" i="1"/>
  <c r="E64" i="1"/>
  <c r="F55" i="1"/>
  <c r="E55" i="1"/>
  <c r="F50" i="1"/>
  <c r="E50" i="1"/>
  <c r="F46" i="1"/>
  <c r="E46" i="1"/>
  <c r="F42" i="1"/>
  <c r="E42" i="1"/>
  <c r="F31" i="1"/>
  <c r="E31" i="1"/>
  <c r="G41" i="1"/>
  <c r="G40" i="1"/>
  <c r="F23" i="1"/>
  <c r="E23" i="1"/>
  <c r="G193" i="1" l="1"/>
  <c r="F21" i="1"/>
  <c r="G21" i="1" s="1"/>
  <c r="E21" i="1"/>
  <c r="F17" i="1"/>
  <c r="E17" i="1"/>
  <c r="G16" i="1"/>
  <c r="G18" i="1"/>
  <c r="G20" i="1"/>
  <c r="G22" i="1"/>
  <c r="G23" i="1"/>
  <c r="G24" i="1"/>
  <c r="G25" i="1"/>
  <c r="G26" i="1"/>
  <c r="G31" i="1"/>
  <c r="G33" i="1"/>
  <c r="G34" i="1"/>
  <c r="G35" i="1"/>
  <c r="G36" i="1"/>
  <c r="G38" i="1"/>
  <c r="G39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9" i="1"/>
  <c r="G60" i="1"/>
  <c r="G63" i="1"/>
  <c r="G64" i="1"/>
  <c r="G65" i="1"/>
  <c r="G66" i="1"/>
  <c r="G67" i="1"/>
  <c r="G68" i="1"/>
  <c r="G69" i="1"/>
  <c r="G70" i="1"/>
  <c r="G71" i="1"/>
  <c r="G72" i="1"/>
  <c r="G80" i="1"/>
  <c r="G81" i="1"/>
  <c r="G83" i="1"/>
  <c r="G85" i="1"/>
  <c r="G86" i="1"/>
  <c r="G87" i="1"/>
  <c r="G89" i="1"/>
  <c r="G90" i="1"/>
  <c r="G91" i="1"/>
  <c r="G92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5" i="1"/>
  <c r="G126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3" i="1"/>
  <c r="G144" i="1"/>
  <c r="G145" i="1"/>
  <c r="G147" i="1"/>
  <c r="G148" i="1"/>
  <c r="G149" i="1"/>
  <c r="G150" i="1"/>
  <c r="G151" i="1"/>
  <c r="G152" i="1"/>
  <c r="G153" i="1"/>
  <c r="G162" i="1"/>
  <c r="G163" i="1"/>
  <c r="G164" i="1"/>
  <c r="G165" i="1"/>
  <c r="G171" i="1"/>
  <c r="G172" i="1"/>
  <c r="G178" i="1"/>
  <c r="G180" i="1"/>
  <c r="G181" i="1"/>
  <c r="G184" i="1"/>
  <c r="G185" i="1"/>
  <c r="G186" i="1"/>
  <c r="G187" i="1"/>
  <c r="G188" i="1"/>
  <c r="G189" i="1"/>
  <c r="G190" i="1"/>
  <c r="G191" i="1"/>
  <c r="F15" i="1"/>
  <c r="E15" i="1"/>
  <c r="G7" i="1"/>
  <c r="G8" i="1"/>
  <c r="G9" i="1"/>
  <c r="G10" i="1"/>
  <c r="F6" i="1"/>
  <c r="E6" i="1"/>
  <c r="G17" i="1" l="1"/>
  <c r="G15" i="1"/>
  <c r="E199" i="1"/>
  <c r="F199" i="1"/>
  <c r="G6" i="1"/>
  <c r="C178" i="1"/>
  <c r="B178" i="1"/>
  <c r="C171" i="1"/>
  <c r="B171" i="1"/>
  <c r="C164" i="1"/>
  <c r="B164" i="1"/>
  <c r="C145" i="1"/>
  <c r="B145" i="1"/>
  <c r="C136" i="1"/>
  <c r="B136" i="1"/>
  <c r="C120" i="1"/>
  <c r="B120" i="1"/>
  <c r="C108" i="1"/>
  <c r="B108" i="1"/>
  <c r="C96" i="1"/>
  <c r="B96" i="1"/>
  <c r="C83" i="1"/>
  <c r="B83" i="1"/>
  <c r="C66" i="1"/>
  <c r="B66" i="1"/>
  <c r="C55" i="1"/>
  <c r="B55" i="1"/>
  <c r="C31" i="1"/>
  <c r="B31" i="1"/>
  <c r="G199" i="1" l="1"/>
  <c r="D182" i="1"/>
  <c r="D177" i="1"/>
  <c r="D176" i="1"/>
  <c r="D166" i="1"/>
  <c r="D167" i="1"/>
  <c r="D168" i="1"/>
  <c r="D169" i="1"/>
  <c r="D170" i="1"/>
  <c r="D154" i="1"/>
  <c r="D139" i="1"/>
  <c r="D140" i="1"/>
  <c r="D141" i="1"/>
  <c r="D123" i="1"/>
  <c r="D124" i="1"/>
  <c r="D125" i="1"/>
  <c r="D126" i="1"/>
  <c r="D127" i="1"/>
  <c r="D128" i="1"/>
  <c r="D129" i="1"/>
  <c r="D130" i="1"/>
  <c r="D131" i="1"/>
  <c r="D122" i="1"/>
  <c r="D111" i="1"/>
  <c r="D112" i="1"/>
  <c r="D106" i="1"/>
  <c r="D105" i="1"/>
  <c r="D104" i="1"/>
  <c r="D102" i="1"/>
  <c r="D101" i="1"/>
  <c r="D100" i="1"/>
  <c r="D99" i="1"/>
  <c r="D94" i="1"/>
  <c r="D93" i="1"/>
  <c r="D92" i="1"/>
  <c r="D91" i="1"/>
  <c r="D85" i="1"/>
  <c r="D86" i="1"/>
  <c r="D87" i="1"/>
  <c r="D88" i="1"/>
  <c r="D79" i="1"/>
  <c r="D78" i="1"/>
  <c r="D77" i="1"/>
  <c r="D76" i="1"/>
  <c r="D73" i="1"/>
  <c r="D72" i="1"/>
  <c r="C64" i="1"/>
  <c r="D65" i="1"/>
  <c r="B64" i="1"/>
  <c r="D63" i="1"/>
  <c r="D62" i="1"/>
  <c r="D61" i="1"/>
  <c r="D60" i="1"/>
  <c r="D59" i="1"/>
  <c r="C50" i="1"/>
  <c r="B50" i="1"/>
  <c r="D54" i="1"/>
  <c r="D53" i="1"/>
  <c r="D52" i="1"/>
  <c r="D39" i="1"/>
  <c r="D38" i="1"/>
  <c r="D37" i="1"/>
  <c r="D36" i="1"/>
  <c r="D35" i="1"/>
  <c r="D191" i="1" l="1"/>
  <c r="D190" i="1"/>
  <c r="D189" i="1"/>
  <c r="D188" i="1"/>
  <c r="D186" i="1"/>
  <c r="D185" i="1"/>
  <c r="D180" i="1"/>
  <c r="D181" i="1"/>
  <c r="D179" i="1"/>
  <c r="D173" i="1"/>
  <c r="D174" i="1"/>
  <c r="D175" i="1"/>
  <c r="D172" i="1"/>
  <c r="D165" i="1"/>
  <c r="D164" i="1" l="1"/>
  <c r="C187" i="1"/>
  <c r="B187" i="1"/>
  <c r="C184" i="1"/>
  <c r="B184" i="1"/>
  <c r="D184" i="1" l="1"/>
  <c r="D171" i="1"/>
  <c r="D178" i="1"/>
  <c r="D187" i="1"/>
  <c r="C162" i="1"/>
  <c r="B162" i="1"/>
  <c r="D146" i="1"/>
  <c r="D147" i="1"/>
  <c r="D148" i="1"/>
  <c r="D149" i="1"/>
  <c r="D150" i="1"/>
  <c r="D151" i="1"/>
  <c r="D152" i="1"/>
  <c r="D153" i="1"/>
  <c r="D144" i="1"/>
  <c r="C143" i="1"/>
  <c r="B143" i="1"/>
  <c r="D138" i="1"/>
  <c r="D137" i="1"/>
  <c r="D121" i="1"/>
  <c r="D133" i="1"/>
  <c r="D134" i="1"/>
  <c r="D135" i="1"/>
  <c r="C132" i="1"/>
  <c r="B132" i="1"/>
  <c r="C113" i="1"/>
  <c r="B113" i="1"/>
  <c r="D119" i="1"/>
  <c r="D118" i="1"/>
  <c r="D103" i="1"/>
  <c r="C80" i="1"/>
  <c r="B80" i="1"/>
  <c r="D71" i="1"/>
  <c r="C46" i="1"/>
  <c r="B46" i="1"/>
  <c r="C42" i="1"/>
  <c r="B42" i="1"/>
  <c r="C23" i="1"/>
  <c r="B23" i="1"/>
  <c r="D28" i="1"/>
  <c r="D27" i="1"/>
  <c r="C21" i="1"/>
  <c r="B21" i="1"/>
  <c r="D162" i="1" l="1"/>
  <c r="D145" i="1"/>
  <c r="D143" i="1"/>
  <c r="D132" i="1"/>
  <c r="D136" i="1"/>
  <c r="D120" i="1"/>
  <c r="C15" i="1"/>
  <c r="B15" i="1"/>
  <c r="C6" i="1"/>
  <c r="B6" i="1"/>
  <c r="D14" i="1"/>
  <c r="C17" i="1"/>
  <c r="B17" i="1"/>
  <c r="B199" i="1" l="1"/>
  <c r="C199" i="1"/>
  <c r="D117" i="1"/>
  <c r="D116" i="1"/>
  <c r="D115" i="1"/>
  <c r="D114" i="1"/>
  <c r="D113" i="1"/>
  <c r="D110" i="1"/>
  <c r="D109" i="1"/>
  <c r="D108" i="1"/>
  <c r="D98" i="1"/>
  <c r="D97" i="1"/>
  <c r="D96" i="1"/>
  <c r="D90" i="1"/>
  <c r="D89" i="1"/>
  <c r="D84" i="1"/>
  <c r="D83" i="1"/>
  <c r="D82" i="1"/>
  <c r="D81" i="1"/>
  <c r="D80" i="1"/>
  <c r="D70" i="1"/>
  <c r="D69" i="1"/>
  <c r="D68" i="1"/>
  <c r="D67" i="1"/>
  <c r="D66" i="1"/>
  <c r="D64" i="1"/>
  <c r="D58" i="1"/>
  <c r="D57" i="1"/>
  <c r="D56" i="1"/>
  <c r="D55" i="1"/>
  <c r="D51" i="1"/>
  <c r="D50" i="1"/>
  <c r="D49" i="1"/>
  <c r="D48" i="1"/>
  <c r="D47" i="1"/>
  <c r="D46" i="1"/>
  <c r="D45" i="1"/>
  <c r="D44" i="1"/>
  <c r="D43" i="1"/>
  <c r="D42" i="1"/>
  <c r="D34" i="1"/>
  <c r="D33" i="1"/>
  <c r="D32" i="1"/>
  <c r="D31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199" i="1" l="1"/>
</calcChain>
</file>

<file path=xl/sharedStrings.xml><?xml version="1.0" encoding="utf-8"?>
<sst xmlns="http://schemas.openxmlformats.org/spreadsheetml/2006/main" count="357" uniqueCount="191">
  <si>
    <t>Наименование государственной программы/подпрограммы</t>
  </si>
  <si>
    <t>2015 год</t>
  </si>
  <si>
    <t>Сводная бюджетная роспись</t>
  </si>
  <si>
    <t>Итого</t>
  </si>
  <si>
    <t>4=3/2*100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</si>
  <si>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федерального бюджета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</si>
  <si>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областного бюджета</t>
  </si>
  <si>
    <t>Подпрограмма "Обеспечение реализации государственной программы Магаданской области "Природные ресурсы и экология Магаданской области" на 2014-2020 годы" и иных полномочий министерства природных ресурсов и экологии Магаданской области"</t>
  </si>
  <si>
    <t>Государственная программа Магаданской области "Улучшение условий и охраны труда Магаданской области" на 2015-2020 годы"</t>
  </si>
  <si>
    <t>Расходы на содержание государственных учреждений социальной поддержки и социального обслуживания населения Магаданской области</t>
  </si>
  <si>
    <t>Отдельные мероприятия в области социальной политики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</si>
  <si>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2015-2019 годы"</t>
  </si>
  <si>
    <t>Подпрограмма "Развитие малого и среднего предпринимательства в Магаданской области на 2014-2020 годы"</t>
  </si>
  <si>
    <t>Подпрограмма "Актуализация результатов государственной кадастровой оценки земель в Магаданской области на 2014-2018 годы"</t>
  </si>
  <si>
    <t>Подпрограмма "Развитие торговли на территории Магаданской области на 2014-2020 годы"</t>
  </si>
  <si>
    <t>Подпрограмма "Инновационное развитие Магаданской области на 2014-2020 годы"</t>
  </si>
  <si>
    <t>Подпрограмма "Формирование благоприятной инвестиционной среды в Магаданской области" на 2014-2020 годы"</t>
  </si>
  <si>
    <t>Подпрограмма "Создание условий для реализации государственной программы"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</si>
  <si>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</si>
  <si>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транспортной системы в Магаданской области" на 2014-2022 годы"</t>
  </si>
  <si>
    <t>Отдельное мероприятие "Строительство мостового перехода через р. Армань на км 51+336 автомобильной дороги "Магадан-Балаганное-Талон" в Магаданской области"</t>
  </si>
  <si>
    <t>Отдельное мероприятие "Строительство автомобильной дороги "Колыма-Омсукчан-Омолон-Анадырь" км 256-км 281 на территории Магаданской области"</t>
  </si>
  <si>
    <t>Отдельное мероприятие "Строительство мостового перехода через р. Эмон на км 19+292 автомобильной дороги "Палатка-Кулу-Нексикан" в Магаданской области"</t>
  </si>
  <si>
    <t>Подпрограмма "Содержание и развитие автомобильных дорог регионального и межмуниципального значения в Магаданской области" на 2014-2022 годы"</t>
  </si>
  <si>
    <t>Подпрограмма "Повышение безопасности дорожного движения на территории Магаданской области" на 2014-2022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</si>
  <si>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2014-2022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</si>
  <si>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2014-2022 годы"</t>
  </si>
  <si>
    <t>Подпрограмма «Обеспечение реализации государственной программы Магаданской области "Развитие транспортной системы в Магаданской области" на 2014-2022 годы"</t>
  </si>
  <si>
    <t>Государственная программа Магаданской области "Развитие лесного хозяйства в Магаданской области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</si>
  <si>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</si>
  <si>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Государственная программа Магаданской области "Развитие сельского хозяйства Магаданской области на 2014-2020 годы"</t>
  </si>
  <si>
    <t>Подпрограмма 1 "Развитие подотрасли растениеводства, переработки и реализации продукции растениеводства на 2014-2020 годы"</t>
  </si>
  <si>
    <t>Подпрограмма 2 "Развитие подотрасли животноводства, переработки и реализации продукции животноводства на 2014-2020 годы"</t>
  </si>
  <si>
    <t>Подпрограмма 3 "Поддержка малых форм хозяйствования на 2014-2020 годы"</t>
  </si>
  <si>
    <t>Подпрограмма 4 "Техническая и технологическая модернизация, инновационное развитие на 2014-2020 годы"</t>
  </si>
  <si>
    <t>Подпрограмма 5 "Обеспечение реализации Государственной программы "Развитие сельского хозяйства Магаданской области на 2014-2020 годы"</t>
  </si>
  <si>
    <t>Подпрограмма 6 "Устойчивое развитие сельских территорий Магаданской области на 2014-2017 годы и на период до 2020 года"</t>
  </si>
  <si>
    <t>Подпрограмма 7 "Развитие мелиорации земель сельскохозяйственного назначения в Магаданской области на 2014-2020 годы"</t>
  </si>
  <si>
    <t>Средства, предоставляемые из федерального бюджета в рамках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</si>
  <si>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</si>
  <si>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 за выполненные работы в рамках заключенных соглашений 2014 года</t>
  </si>
  <si>
    <t>Проведение строительства, реконструкции, ремонта или замены оборудования на котельных населенных пунктов</t>
  </si>
  <si>
    <t>Обновление парка коммунальной (специализированной) техники</t>
  </si>
  <si>
    <t>Государственная программа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</si>
  <si>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Развитие традиционных отраслей природопользования, поддержка малого и среднего предпринимательства коренных малочисленных народов Севера</t>
  </si>
  <si>
    <t>Поддержка объектов жилищно-коммунального хозяйства в местах традиционного проживания коренных малочисленных народов Севера</t>
  </si>
  <si>
    <t>Поддержка коренных малочисленных народов Севера в сфере образования и здравоохранения, предоставление социальной защиты</t>
  </si>
  <si>
    <t>Сохранение среды обитания, культурного наследия, этнических языков и духовных традиций коренных малочисленных народов Севера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</si>
  <si>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</si>
  <si>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Капитальный ремонт многоквартирных жилых домов на территории Магаданской области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</si>
  <si>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</si>
  <si>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корпорации-Фонда содействия реформированию жилищно-коммунального хозяйства"</t>
  </si>
  <si>
    <t>Ведомственная целевая программа "Развитие производства мяса птицы и яйца в Магаданской области" на 2014-2017 годы"</t>
  </si>
  <si>
    <t>Государственная программа Магаданской области "Управление государственными финансами Магаданской области" на 2015-2017 годы"</t>
  </si>
  <si>
    <t>Подпрограмма "Организация бюджетного процесса и повышение прозрачности (открытости) управления государственными финансами" на 2015-2017 годы"</t>
  </si>
  <si>
    <t>Подпрограмма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</t>
  </si>
  <si>
    <t>Подпрограмма "Управление государственным долгом Магаданской области" на 2015-2017 годы"</t>
  </si>
  <si>
    <t>Подпрограмма "Организация и осуществление контроля в финансово-бюджетной сфере" на 2015-2017 годы"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</si>
  <si>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</si>
  <si>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Подпрограмма "Развитие внешнеэкономической деятельности Магаданской области" на 2014-2018 годы"</t>
  </si>
  <si>
    <t>Государственная программа Магаданской области "Природные ресурсы и экология Магаданской области" на 2014-2020 годы"</t>
  </si>
  <si>
    <t>Подпрограмма "Природные ресурсы Магаданской области" на 2014-2020 годы"</t>
  </si>
  <si>
    <t>Подпрограмма "Экологическая безопасность и охрана окружающей среды Магаданской области" на 2014-2020 годы"</t>
  </si>
  <si>
    <t>Подпрограмма "Развитие водохозяйственного комплекса Магаданской области" на 2014-2020 годы"</t>
  </si>
  <si>
    <t>Отдельное мероприятие  "Берегоукрепление и устройство дамбы обвалования в г. Сусумане на р. Берелех" за счет средств федерального бюджета</t>
  </si>
  <si>
    <t>Отдельное мероприятие  "Берегоукрепление и устройство дамбы обвалования в г. Сусумане на р. Берелех" за счет средств областного бюджета</t>
  </si>
  <si>
    <t>Государственная программа Магаданской области "Формирование доступной среды в Магаданской области" на 2014-2016 годы"</t>
  </si>
  <si>
    <t>Государственная программа Магаданской области "Трудовые ресурсы Магаданской области" на 2014-2017 годы"</t>
  </si>
  <si>
    <t>Подпрограмма "Содействие занятости населения Магаданской области" на 2014-2017 годы"</t>
  </si>
  <si>
    <t>Подпрограмма "Дополнительные мероприятия, направленные на снижение напряженности на рынке труда Магаданской области" на 2014-2017 годы"</t>
  </si>
  <si>
    <t>Подпрограмма "Оказание содействия добровольному переселению соотечественников, проживающих за рубежом, в Магаданскую область" на 2014-2017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</si>
  <si>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</si>
  <si>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Подпрограмма "Старшее поколение Магаданской области" на 2014-2018 годы"</t>
  </si>
  <si>
    <t>Подпрограмма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</si>
  <si>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Подпрограмма "Содействие в социальной адаптации отдельных категорий граждан, проживающих на территории Магаданской области" на 2014-2018 годы"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</si>
  <si>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</si>
  <si>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Подпрограмма "Стимулирование программ развития жилищного строительства, в том числе малоэтажного" на 2014-2020 годы"</t>
  </si>
  <si>
    <t>Подпрограмма "Выполнение государственных обязательств по обеспечению жильем категорий граждан, установленных областным законодательством" на 2014-2020 годы"</t>
  </si>
  <si>
    <t>Подпрограмма "Оказание поддержки в обеспечении жильем молодых семей" на 2014-2020 годы"</t>
  </si>
  <si>
    <t>Подпрограмма "Оказание поддержки в обеспечении жильем молодых ученых" на 2014-2020 годы"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</si>
  <si>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</si>
  <si>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Подпрограмма "Содействие муниципальным образованиям в оптимизации системы расселения в Магаданской области" на 2014-2020 годы"</t>
  </si>
  <si>
    <t>Подпрограмма "Кадровое обеспечение задач строительства" на 2014-2020 годы"</t>
  </si>
  <si>
    <t>Подпрограмма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2014-2020 годы"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</si>
  <si>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</si>
  <si>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"Развитие государственной гражданской и муниципальной службы в Магаданской области" на 2014-2016 годы"</t>
  </si>
  <si>
    <t>Подпрограмма "Повышение квалификации лиц, замещающих муниципальные должности в Магаданской области" на 2014-2016 годы"</t>
  </si>
  <si>
    <t>Подпрограмма "Формирование и подготовка резерва управленческих кадров Магаданской области" на 2014-2016 годы"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</si>
  <si>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</si>
  <si>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"О поддержке социально ориентированных некоммерческих организаций в Магаданской области" на 2015-2020 годы"</t>
  </si>
  <si>
    <t>Подпрограмма "Патриотическое воспитание жителей Магаданской области" на 2015-2020 годы"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</si>
  <si>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</si>
  <si>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Государственная программа Магаданской области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на 2014-2017 годы"</t>
  </si>
  <si>
    <t>Подпрограмма "Регулирование численности объектов животного мира (волка) на территории Магаданской области" на 2014-2017 годы"</t>
  </si>
  <si>
    <t>Подпрограмма "Проведение III и IV этапов территориального охотустройства Магаданской области" на 2014-2017 годы"</t>
  </si>
  <si>
    <t>Подпрограмма "Совершенствование развития и охраны особо охраняемых природных территорий регионального значения" на 2014-2017 годы"</t>
  </si>
  <si>
    <t>Подпрограмма "Охрана и использование объектов животного мира на территории Магаданской области" на 2014-2017 годы"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</si>
  <si>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</si>
  <si>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Субсидии ресурсоснабжающим организациям в связи с оказанием услуг теплоснабжения от котельных и электрокотельных, электроснабжения от дизельных электростанций, водоснабжения и водоотведения населению и бюджетным учреждениям</t>
  </si>
  <si>
    <t>Государственная программа Магаданской области "Развитие здравоохранения Магаданской области" на 2014-2020 годы"</t>
  </si>
  <si>
    <t>Государственная программа Магаданской области "Развитие образования в Магаданской области" на 2014-2020 годы"</t>
  </si>
  <si>
    <t>Подпрограмма "Управление развитием отрасли образования в Магаданской области" на 2014-2020 годы"</t>
  </si>
  <si>
    <t>Подпрограмма "Повышение качества и доступности дошкольного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</si>
  <si>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</si>
  <si>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>Подпрограмма "Развитие дополнительного образования в Магаданской области" на 2014-2020 годы"</t>
  </si>
  <si>
    <t>Подпрограмма "Развитие среднего профессионального образования в Магаданской области" на 2014-2020 годы"</t>
  </si>
  <si>
    <t>Подпрограмма "Кадры Магаданской области" на 2014-2020 годы"</t>
  </si>
  <si>
    <t>Подпрограмма "Организация и обеспечение отдыха и оздоровления детей в Магаданской области" на 2014-2020 годы"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</si>
  <si>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</si>
  <si>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Подпрограмма "Ипотечное кредитование молодых учителей общеобразовательных организаций Магаданской области" на 2014-2020 годы"</t>
  </si>
  <si>
    <t>Подпрограмма "Безопасность образовательных организаций в Магаданской области" на 2014-2020 годы"</t>
  </si>
  <si>
    <t>Государственная программа Магаданской области "Молодежь Магаданской области" на 2014-2020 годы"</t>
  </si>
  <si>
    <t>Подпрограмма "Гражданское и патриотическое воспитание молодежи" на 2014-2020 годы"</t>
  </si>
  <si>
    <t>Подпрограмма "Вовлечение молодежи в социальную практику, поддержка талантливой молодежи" на 2014-2020 годы"</t>
  </si>
  <si>
    <t>Подпрограмма "Формирование и развитие инфраструктуры молодежной политики" на 2014-2020 годы"</t>
  </si>
  <si>
    <t>Подпрограмма "Создание условий для реализации государственной программы" на 2014-2020 годы"</t>
  </si>
  <si>
    <t>Государственная программа Магаданской области "Развитие культуры и туризма в Магаданской области" на 2014-2020 годы"</t>
  </si>
  <si>
    <t>Подпрограмма "Сохранение библиотечных, музейных и архивных фондов Магаданской области" на 2014-2020 годы"</t>
  </si>
  <si>
    <t>Подпрограмма "Развитие библиотечного дела Магаданской области" на 2014-2020 годы"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</si>
  <si>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</si>
  <si>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Подпрограмма "Государственная поддержка развития культуры Магаданской области" на 2014-2020 годы"</t>
  </si>
  <si>
    <t>Подпрограмма "Оказание государственных услуг в сфере культуры и отраслевого образования Магаданской области" на 2014-2020 годы"</t>
  </si>
  <si>
    <t>Подпрограмма "Развитие туризма" на 2014-2020 годы"</t>
  </si>
  <si>
    <t>Государственная программа Магаданской области "Развитие физической культуры и спорта в Магаданской области" на 2014-2020 годы"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</si>
  <si>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 за счет средств федерального бюджета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</si>
  <si>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 за счет средств областного бюджета</t>
  </si>
  <si>
    <t>Строительство объекта "Физкультурно-оздоровительный комплекс с плавательным бассейном 25х8,5 м" в пос. Омсукчан Магаданской области за счет средств федерального бюджета</t>
  </si>
  <si>
    <t>Строительство объекта "Физкультурно-оздоровительный комплекс с плавательным бассейном 25х8,5 м" в пос. Омсукчан Магаданской области за счет средств областного бюджета</t>
  </si>
  <si>
    <t>Подпрограмма "Развитие массовой физической культуры и спорта" на 2014-2020 годы"</t>
  </si>
  <si>
    <t>Подпрограмма "Обеспечение процесса физической подготовки и спорта" на 2014-2020 годы"</t>
  </si>
  <si>
    <t>Подпрограмма "Развитие государственных и муниципальных учреждений физической культуры и спорта" на 2014-2020 годы"</t>
  </si>
  <si>
    <t>Подпрограмма "Развитие футбола" на 2014-2020 годы"</t>
  </si>
  <si>
    <t>Подпрограмма "Развитие базовых олимпийских видов спорта" на 2014-2020 годы"</t>
  </si>
  <si>
    <t>Подпрограмма "Развитие адаптивной физической культуры и адаптивного спорта" на 2014-2020 годы"</t>
  </si>
  <si>
    <t>Подпрограмма "Управление развитием отрасли физической культуры и спорта" на 2014-2020 годы"</t>
  </si>
  <si>
    <t>Государственная программа Магаданской области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</si>
  <si>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Подпрограмма "Профилактика правонарушений и обеспечение общественной безопасности в Магаданской области" на 2014-2018 годы"</t>
  </si>
  <si>
    <t>Подпрограмма "Профилактика коррупции в Магаданской области" на 2014-2018 годы"</t>
  </si>
  <si>
    <t>Подпрограмма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</si>
  <si>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</si>
  <si>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Подпрограмма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</si>
  <si>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Подпрограмма "Пожарная безопасность в Магаданской области" на 2014-2017 годы"</t>
  </si>
  <si>
    <t>Подпрограмма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</si>
  <si>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</si>
  <si>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Подпрограмма "Создание условий для реализации государственной программы" на 2014-2017 годы"</t>
  </si>
  <si>
    <t>Поддержка развития сети фельдшерско-акушерских пунктов и (или) офисов врачей общей практики в рамках реализации мероприятий федеральной целевой программы "Устойчивое развитие сельских территорий на 2014-2017 годы и на период до 2020 года"</t>
  </si>
  <si>
    <t>Строительство, реконструкция или замена водопроводных сетей и сетей водоотведения</t>
  </si>
  <si>
    <t>Отдельное мероприятие "Строительство очистных сооружений биологической очистки сточных вод в г. Магадане"</t>
  </si>
  <si>
    <t>Приобретение резервных дизельных электростанций</t>
  </si>
  <si>
    <t>Реконструкция школы в с. Гижига Северо-Эвенский район</t>
  </si>
  <si>
    <t>Отдельное мероприятие "Оказание содействия муниципальным образованиям Магаданской области в проведении капитального ремонта многоквартирных домов за выполненные работы в рамках заключенных соглашений 2014 года"</t>
  </si>
  <si>
    <t>2016 год</t>
  </si>
  <si>
    <t>5</t>
  </si>
  <si>
    <t>6</t>
  </si>
  <si>
    <t>7=6/5*100</t>
  </si>
  <si>
    <t>-</t>
  </si>
  <si>
    <t>Подпрограмма "Обеспечение мер социальной поддержки отдельных категорий граждан" на 2014-2018 годы"</t>
  </si>
  <si>
    <t>Подпрограмма "Создание условий для реализации государственной программы" на 2014-2018 годы"</t>
  </si>
  <si>
    <t>Подпрограмма "Государственная поддержка коммунального хозяйства Магаданской области" на 2016-2020 годы"</t>
  </si>
  <si>
    <t>Подпрограмма "Оказание государственной поддержки в обеспечении жильем молодых семей – участников подпрограммы "Обеспечение жильем молодых семей", возраст которых превышает 35 лет" на 2014-2020 годы"</t>
  </si>
  <si>
    <t>Подпрограмма "Содействие созданию в Магаданской области новых мест в общеобразовательных организациях" на 2016-2020 годы"</t>
  </si>
  <si>
    <t>Подпрограмма "Построение и развитие аппаратно-программного комплекса "Безопасный город" в Магаданской области" на 2014-2017 годы"</t>
  </si>
  <si>
    <t>Подпрограмма "Развитие молочного скотоводства на 2016-2020 годы"</t>
  </si>
  <si>
    <t>Подпрограмма "Обеспечение государственного регионального ветеринарного надзора и развития государственной ветеринарной службы Магаданской области на 2016-2020 годы"</t>
  </si>
  <si>
    <t>Подпрограмма "Поддержка племенного дела, селекции и семеноводства на 2016-2020 годы"</t>
  </si>
  <si>
    <t>Подпрограмма "Развитие мясного скотоводства на 2016-2020 годы"</t>
  </si>
  <si>
    <t>Подпрограмма "Развитие овощеводства открытого и защищенного грунта и семенного картофелеводства на 2016-2020 годы"</t>
  </si>
  <si>
    <t>Подпрограмма "Развитие оленеводства в Магаданской области на 2016-2020"</t>
  </si>
  <si>
    <t>Подпрограмма "Повышение уровня финансовой грамотности населения в Магаданской области" на 2015-2020 годы"</t>
  </si>
  <si>
    <t>Государственная программа Магаданской области "Управление государственным имуществом Магаданской области" на 2016-2020 годы"</t>
  </si>
  <si>
    <t>Подпрограмма "Совершенствование системы управления в сфере имущественно-земельных отношений Магаданской области" на 2016-2020 годы"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</si>
  <si>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2016-2019 годы"</t>
  </si>
  <si>
    <t>Государственная программа Магаданской области "Повышение мобильности трудовых ресурсов" на 2015-2017 годы"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</si>
  <si>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</si>
  <si>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Ведомственная целевая программа "Развитие государственно-правовых институтов Магаданской области" на 2016-2017 годы</t>
  </si>
  <si>
    <t>Отдельное мероприятие "Реконструкция автомобильной дороги "Магадан-Балаганное-Талон"  км 18-км 26"</t>
  </si>
  <si>
    <t>Сведения об исполнении областного бюджета по расходам за 9 месяцев 2016 года в разрезе государственных программ (подпрограмм) Магаданской области области в сравнении с запланированными значениями</t>
  </si>
  <si>
    <t>Исполнено на 01.10</t>
  </si>
  <si>
    <t>% исполнения на 01.10</t>
  </si>
  <si>
    <t>Подпрограмма  "Совершенствование системы территориального планирования Магаданской области в сфере здравоохранения" на 2014-2020 годы"</t>
  </si>
  <si>
    <t>Подпрограмма  "Создание условий для реализации государственной программы" на 2014-2020 годы"</t>
  </si>
  <si>
    <t>Подпрограмма  "Профилактика заболеваний и формирование здорового образа жизни. Развитие первичной медико-санитарной помощи" на 2014-2020 годы"</t>
  </si>
  <si>
    <t>Подпрограмма 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на 2014-2020 годы"</t>
  </si>
  <si>
    <t>Подпрограмма  "Развитие государственно-частного партнерства" на 2014-2020 годы"</t>
  </si>
  <si>
    <t>Подпрограмма  "Охрана здоровья матери и ребенка" на 2014-2020 годы"</t>
  </si>
  <si>
    <t>Подпрограмма  "Развитие медицинской реабилитации и санаторно-курортного лечения, в том числе детям" на 2014-2020 годы"</t>
  </si>
  <si>
    <t>Подпрограмма  "Оказание паллиативной помощи, в том числе детям" на 2014-2020 годы"</t>
  </si>
  <si>
    <t>Подпрограмма  "Кадровое обеспечение системы здравоохранения" на 2014-2020 годы"</t>
  </si>
  <si>
    <t>Подпрограмма  "Совершенствование системы лекарственного обеспечения, в том числе в амбулаторных условиях" на 2014-2020 годы"</t>
  </si>
  <si>
    <t>Подпрограмма  "Развитие информатизации в здравоохранении" на 2014-2020 годы"</t>
  </si>
  <si>
    <t>Подпрограмма "Развитие скорой медицинской помощи"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</si>
</sst>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Roman"/>
      <family val="1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4" fillId="3" borderId="0" xfId="0" applyFont="1" applyFill="1"/>
    <xf numFmtId="0" fontId="0" fillId="3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top" wrapText="1"/>
    </xf>
    <xf numFmtId="165" fontId="6" fillId="3" borderId="4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tabSelected="1" workbookViewId="0">
      <selection activeCell="I6" sqref="I6"/>
    </sheetView>
  </sheetViews>
  <sheetFormatPr defaultRowHeight="15" x14ac:dyDescent="0.25"/>
  <cols>
    <col min="1" max="1" width="66.7109375" customWidth="1"/>
    <col min="2" max="2" width="19.42578125" customWidth="1"/>
    <col min="3" max="3" width="17" customWidth="1"/>
    <col min="4" max="4" width="15" customWidth="1"/>
    <col min="5" max="5" width="17.7109375" customWidth="1"/>
    <col min="6" max="6" width="14.140625" customWidth="1"/>
    <col min="7" max="7" width="14.42578125" customWidth="1"/>
  </cols>
  <sheetData>
    <row r="1" spans="1:7" ht="33.75" customHeight="1" x14ac:dyDescent="0.25">
      <c r="A1" s="35" t="s">
        <v>176</v>
      </c>
      <c r="B1" s="35"/>
      <c r="C1" s="35"/>
      <c r="D1" s="35"/>
    </row>
    <row r="3" spans="1:7" ht="51.75" customHeight="1" x14ac:dyDescent="0.25">
      <c r="A3" s="34" t="s">
        <v>0</v>
      </c>
      <c r="B3" s="36" t="s">
        <v>1</v>
      </c>
      <c r="C3" s="37"/>
      <c r="D3" s="38"/>
      <c r="E3" s="39" t="s">
        <v>151</v>
      </c>
      <c r="F3" s="39"/>
      <c r="G3" s="39"/>
    </row>
    <row r="4" spans="1:7" ht="38.25" x14ac:dyDescent="0.25">
      <c r="A4" s="34"/>
      <c r="B4" s="1" t="s">
        <v>2</v>
      </c>
      <c r="C4" s="1" t="s">
        <v>177</v>
      </c>
      <c r="D4" s="1" t="s">
        <v>178</v>
      </c>
      <c r="E4" s="1" t="s">
        <v>2</v>
      </c>
      <c r="F4" s="1" t="s">
        <v>177</v>
      </c>
      <c r="G4" s="1" t="s">
        <v>178</v>
      </c>
    </row>
    <row r="5" spans="1:7" x14ac:dyDescent="0.25">
      <c r="A5" s="2">
        <v>1</v>
      </c>
      <c r="B5" s="2">
        <v>2</v>
      </c>
      <c r="C5" s="2">
        <v>3</v>
      </c>
      <c r="D5" s="2" t="s">
        <v>4</v>
      </c>
      <c r="E5" s="7" t="s">
        <v>152</v>
      </c>
      <c r="F5" s="7" t="s">
        <v>153</v>
      </c>
      <c r="G5" s="7" t="s">
        <v>154</v>
      </c>
    </row>
    <row r="6" spans="1:7" s="3" customFormat="1" ht="49.5" customHeight="1" x14ac:dyDescent="0.25">
      <c r="A6" s="10" t="s">
        <v>60</v>
      </c>
      <c r="B6" s="11">
        <f>SUM(B7:B14)</f>
        <v>276902.09999999998</v>
      </c>
      <c r="C6" s="11">
        <f>SUM(C7:C14)</f>
        <v>107102.6</v>
      </c>
      <c r="D6" s="11">
        <f>C6/B6*100</f>
        <v>38.678868813201497</v>
      </c>
      <c r="E6" s="16">
        <f>SUM(E7:E14)</f>
        <v>370827.89999999997</v>
      </c>
      <c r="F6" s="16">
        <f>SUM(F7:F14)</f>
        <v>279850.40000000002</v>
      </c>
      <c r="G6" s="16">
        <f>F6/E6*100</f>
        <v>75.466382114182892</v>
      </c>
    </row>
    <row r="7" spans="1:7" ht="30" x14ac:dyDescent="0.25">
      <c r="A7" s="13" t="s">
        <v>61</v>
      </c>
      <c r="B7" s="9">
        <v>9053.9</v>
      </c>
      <c r="C7" s="9">
        <v>2139.1999999999998</v>
      </c>
      <c r="D7" s="14">
        <f t="shared" ref="D7:D80" si="0">C7/B7*100</f>
        <v>23.627387092855013</v>
      </c>
      <c r="E7" s="15">
        <v>3967.8</v>
      </c>
      <c r="F7" s="15">
        <v>809.2</v>
      </c>
      <c r="G7" s="12">
        <f t="shared" ref="G7:G10" si="1">F7/E7*100</f>
        <v>20.394173093401886</v>
      </c>
    </row>
    <row r="8" spans="1:7" ht="30" x14ac:dyDescent="0.25">
      <c r="A8" s="13" t="s">
        <v>62</v>
      </c>
      <c r="B8" s="9">
        <v>15572.5</v>
      </c>
      <c r="C8" s="9">
        <v>12347.8</v>
      </c>
      <c r="D8" s="14">
        <f t="shared" si="0"/>
        <v>79.292342270027277</v>
      </c>
      <c r="E8" s="15">
        <v>10757.8</v>
      </c>
      <c r="F8" s="15">
        <v>3749.3</v>
      </c>
      <c r="G8" s="12">
        <f t="shared" si="1"/>
        <v>34.851921396568073</v>
      </c>
    </row>
    <row r="9" spans="1:7" ht="30" x14ac:dyDescent="0.25">
      <c r="A9" s="13" t="s">
        <v>63</v>
      </c>
      <c r="B9" s="9">
        <v>58973.599999999999</v>
      </c>
      <c r="C9" s="9">
        <v>8496.2000000000007</v>
      </c>
      <c r="D9" s="14">
        <f t="shared" si="0"/>
        <v>14.406785409064396</v>
      </c>
      <c r="E9" s="15">
        <v>291698.8</v>
      </c>
      <c r="F9" s="15">
        <v>224300.2</v>
      </c>
      <c r="G9" s="12">
        <f t="shared" si="1"/>
        <v>76.894454142423626</v>
      </c>
    </row>
    <row r="10" spans="1:7" ht="78.75" customHeight="1" x14ac:dyDescent="0.25">
      <c r="A10" s="13" t="s">
        <v>7</v>
      </c>
      <c r="B10" s="9">
        <v>63710.1</v>
      </c>
      <c r="C10" s="9">
        <v>28955.599999999999</v>
      </c>
      <c r="D10" s="14">
        <f t="shared" si="0"/>
        <v>45.448994743376637</v>
      </c>
      <c r="E10" s="15">
        <v>64403.5</v>
      </c>
      <c r="F10" s="15">
        <v>50991.7</v>
      </c>
      <c r="G10" s="12">
        <f t="shared" si="1"/>
        <v>79.175355376648781</v>
      </c>
    </row>
    <row r="11" spans="1:7" ht="45" x14ac:dyDescent="0.25">
      <c r="A11" s="13" t="s">
        <v>64</v>
      </c>
      <c r="B11" s="9">
        <v>18868</v>
      </c>
      <c r="C11" s="9">
        <v>0</v>
      </c>
      <c r="D11" s="14">
        <f t="shared" si="0"/>
        <v>0</v>
      </c>
      <c r="E11" s="15" t="s">
        <v>155</v>
      </c>
      <c r="F11" s="15" t="s">
        <v>155</v>
      </c>
      <c r="G11" s="15" t="s">
        <v>155</v>
      </c>
    </row>
    <row r="12" spans="1:7" ht="45" x14ac:dyDescent="0.25">
      <c r="A12" s="13" t="s">
        <v>65</v>
      </c>
      <c r="B12" s="9">
        <v>5661</v>
      </c>
      <c r="C12" s="9">
        <v>0</v>
      </c>
      <c r="D12" s="14">
        <f t="shared" si="0"/>
        <v>0</v>
      </c>
      <c r="E12" s="15" t="s">
        <v>155</v>
      </c>
      <c r="F12" s="15" t="s">
        <v>155</v>
      </c>
      <c r="G12" s="15" t="s">
        <v>155</v>
      </c>
    </row>
    <row r="13" spans="1:7" ht="45" x14ac:dyDescent="0.25">
      <c r="A13" s="13" t="s">
        <v>5</v>
      </c>
      <c r="B13" s="9">
        <v>80000</v>
      </c>
      <c r="C13" s="9">
        <v>30100.799999999999</v>
      </c>
      <c r="D13" s="14">
        <f t="shared" si="0"/>
        <v>37.625999999999998</v>
      </c>
      <c r="E13" s="15" t="s">
        <v>155</v>
      </c>
      <c r="F13" s="15" t="s">
        <v>155</v>
      </c>
      <c r="G13" s="15" t="s">
        <v>155</v>
      </c>
    </row>
    <row r="14" spans="1:7" ht="45" x14ac:dyDescent="0.25">
      <c r="A14" s="13" t="s">
        <v>6</v>
      </c>
      <c r="B14" s="9">
        <v>25063</v>
      </c>
      <c r="C14" s="9">
        <v>25063</v>
      </c>
      <c r="D14" s="14">
        <f t="shared" si="0"/>
        <v>100</v>
      </c>
      <c r="E14" s="15" t="s">
        <v>155</v>
      </c>
      <c r="F14" s="15" t="s">
        <v>155</v>
      </c>
      <c r="G14" s="15" t="s">
        <v>155</v>
      </c>
    </row>
    <row r="15" spans="1:7" s="3" customFormat="1" ht="42.75" x14ac:dyDescent="0.25">
      <c r="A15" s="10" t="s">
        <v>66</v>
      </c>
      <c r="B15" s="11">
        <f>SUM(B16:B16)</f>
        <v>27336.9</v>
      </c>
      <c r="C15" s="11">
        <f>SUM(C16:C16)</f>
        <v>7051.7</v>
      </c>
      <c r="D15" s="11">
        <f t="shared" si="0"/>
        <v>25.795536436099191</v>
      </c>
      <c r="E15" s="16">
        <f>E16</f>
        <v>32767.599999999999</v>
      </c>
      <c r="F15" s="16">
        <f>F16</f>
        <v>11980</v>
      </c>
      <c r="G15" s="16">
        <f>F15/E15*100</f>
        <v>36.5605048889757</v>
      </c>
    </row>
    <row r="16" spans="1:7" ht="30" x14ac:dyDescent="0.25">
      <c r="A16" s="13" t="s">
        <v>66</v>
      </c>
      <c r="B16" s="9">
        <v>27336.9</v>
      </c>
      <c r="C16" s="9">
        <v>7051.7</v>
      </c>
      <c r="D16" s="14">
        <f t="shared" si="0"/>
        <v>25.795536436099191</v>
      </c>
      <c r="E16" s="15">
        <v>32767.599999999999</v>
      </c>
      <c r="F16" s="15">
        <v>11980</v>
      </c>
      <c r="G16" s="15">
        <f t="shared" ref="G16:G85" si="2">F16/E16*100</f>
        <v>36.5605048889757</v>
      </c>
    </row>
    <row r="17" spans="1:7" s="3" customFormat="1" ht="28.5" x14ac:dyDescent="0.25">
      <c r="A17" s="10" t="s">
        <v>67</v>
      </c>
      <c r="B17" s="11">
        <f>SUM(B18:B20)</f>
        <v>162172</v>
      </c>
      <c r="C17" s="11">
        <f>SUM(C18:C20)</f>
        <v>111216.6</v>
      </c>
      <c r="D17" s="11">
        <f t="shared" si="0"/>
        <v>68.579409515822704</v>
      </c>
      <c r="E17" s="16">
        <f>SUM(E18:E20)</f>
        <v>263615.5</v>
      </c>
      <c r="F17" s="16">
        <f>SUM(F18:F20)</f>
        <v>183112.1</v>
      </c>
      <c r="G17" s="16">
        <f t="shared" si="2"/>
        <v>69.461810857100588</v>
      </c>
    </row>
    <row r="18" spans="1:7" ht="30" x14ac:dyDescent="0.25">
      <c r="A18" s="13" t="s">
        <v>68</v>
      </c>
      <c r="B18" s="9">
        <v>146119.4</v>
      </c>
      <c r="C18" s="9">
        <v>95326.6</v>
      </c>
      <c r="D18" s="14">
        <f t="shared" si="0"/>
        <v>65.238838922141767</v>
      </c>
      <c r="E18" s="15">
        <v>249122</v>
      </c>
      <c r="F18" s="15">
        <v>170209.6</v>
      </c>
      <c r="G18" s="15">
        <f t="shared" si="2"/>
        <v>68.323793161583481</v>
      </c>
    </row>
    <row r="19" spans="1:7" ht="45" x14ac:dyDescent="0.25">
      <c r="A19" s="13" t="s">
        <v>69</v>
      </c>
      <c r="B19" s="9">
        <v>790.6</v>
      </c>
      <c r="C19" s="9">
        <v>363.5</v>
      </c>
      <c r="D19" s="14">
        <f t="shared" si="0"/>
        <v>45.977738426511507</v>
      </c>
      <c r="E19" s="15" t="s">
        <v>155</v>
      </c>
      <c r="F19" s="15" t="s">
        <v>155</v>
      </c>
      <c r="G19" s="15" t="s">
        <v>155</v>
      </c>
    </row>
    <row r="20" spans="1:7" ht="45" x14ac:dyDescent="0.25">
      <c r="A20" s="13" t="s">
        <v>70</v>
      </c>
      <c r="B20" s="9">
        <v>15262</v>
      </c>
      <c r="C20" s="9">
        <v>15526.5</v>
      </c>
      <c r="D20" s="14">
        <f t="shared" si="0"/>
        <v>101.73306250819027</v>
      </c>
      <c r="E20" s="15">
        <v>14493.5</v>
      </c>
      <c r="F20" s="15">
        <v>12902.5</v>
      </c>
      <c r="G20" s="15">
        <f t="shared" si="2"/>
        <v>89.022665332735357</v>
      </c>
    </row>
    <row r="21" spans="1:7" s="3" customFormat="1" ht="42.75" x14ac:dyDescent="0.25">
      <c r="A21" s="17" t="s">
        <v>8</v>
      </c>
      <c r="B21" s="11">
        <f>SUM(B22:B22)</f>
        <v>521.70000000000005</v>
      </c>
      <c r="C21" s="11">
        <f>SUM(C22:C22)</f>
        <v>360.6</v>
      </c>
      <c r="D21" s="11">
        <f t="shared" si="0"/>
        <v>69.120184013801037</v>
      </c>
      <c r="E21" s="18">
        <f>E22</f>
        <v>601.9</v>
      </c>
      <c r="F21" s="18">
        <f>F22</f>
        <v>31.6</v>
      </c>
      <c r="G21" s="16">
        <f t="shared" si="2"/>
        <v>5.2500415351387275</v>
      </c>
    </row>
    <row r="22" spans="1:7" ht="30" x14ac:dyDescent="0.25">
      <c r="A22" s="19" t="s">
        <v>8</v>
      </c>
      <c r="B22" s="8">
        <v>521.70000000000005</v>
      </c>
      <c r="C22" s="8">
        <v>360.6</v>
      </c>
      <c r="D22" s="14">
        <f t="shared" si="0"/>
        <v>69.120184013801037</v>
      </c>
      <c r="E22" s="20">
        <v>601.9</v>
      </c>
      <c r="F22" s="20">
        <v>31.6</v>
      </c>
      <c r="G22" s="15">
        <f t="shared" si="2"/>
        <v>5.2500415351387275</v>
      </c>
    </row>
    <row r="23" spans="1:7" s="3" customFormat="1" ht="42.75" x14ac:dyDescent="0.25">
      <c r="A23" s="10" t="s">
        <v>71</v>
      </c>
      <c r="B23" s="11">
        <f>SUM(B24:B28)</f>
        <v>984973.1</v>
      </c>
      <c r="C23" s="11">
        <f>SUM(C24:C28)</f>
        <v>694756.7</v>
      </c>
      <c r="D23" s="11">
        <f t="shared" si="0"/>
        <v>70.535601429115175</v>
      </c>
      <c r="E23" s="16">
        <f>SUM(E24:E30)</f>
        <v>2945179.1</v>
      </c>
      <c r="F23" s="16">
        <f>SUM(F24:F30)</f>
        <v>2157506.5</v>
      </c>
      <c r="G23" s="16">
        <f t="shared" si="2"/>
        <v>73.255527991489544</v>
      </c>
    </row>
    <row r="24" spans="1:7" ht="30" x14ac:dyDescent="0.25">
      <c r="A24" s="13" t="s">
        <v>72</v>
      </c>
      <c r="B24" s="9">
        <v>13994.4</v>
      </c>
      <c r="C24" s="9">
        <v>8233</v>
      </c>
      <c r="D24" s="14">
        <f t="shared" si="0"/>
        <v>58.830675127193729</v>
      </c>
      <c r="E24" s="15">
        <v>13943.2</v>
      </c>
      <c r="F24" s="15">
        <v>6829.3</v>
      </c>
      <c r="G24" s="15">
        <f t="shared" si="2"/>
        <v>48.979430833668026</v>
      </c>
    </row>
    <row r="25" spans="1:7" ht="45" x14ac:dyDescent="0.25">
      <c r="A25" s="13" t="s">
        <v>73</v>
      </c>
      <c r="B25" s="9">
        <v>14170.2</v>
      </c>
      <c r="C25" s="9">
        <v>7331.6</v>
      </c>
      <c r="D25" s="14">
        <f t="shared" si="0"/>
        <v>51.739566131741256</v>
      </c>
      <c r="E25" s="15">
        <v>11817.2</v>
      </c>
      <c r="F25" s="15">
        <v>4445.3999999999996</v>
      </c>
      <c r="G25" s="15">
        <f t="shared" si="2"/>
        <v>37.618048268625387</v>
      </c>
    </row>
    <row r="26" spans="1:7" ht="46.5" customHeight="1" x14ac:dyDescent="0.25">
      <c r="A26" s="13" t="s">
        <v>74</v>
      </c>
      <c r="B26" s="9">
        <v>2148.6</v>
      </c>
      <c r="C26" s="9">
        <v>940</v>
      </c>
      <c r="D26" s="14">
        <f t="shared" si="0"/>
        <v>43.749418225821465</v>
      </c>
      <c r="E26" s="15">
        <v>2164.8000000000002</v>
      </c>
      <c r="F26" s="15">
        <v>973.8</v>
      </c>
      <c r="G26" s="15">
        <f t="shared" si="2"/>
        <v>44.983370288248331</v>
      </c>
    </row>
    <row r="27" spans="1:7" ht="49.5" customHeight="1" x14ac:dyDescent="0.25">
      <c r="A27" s="13" t="s">
        <v>9</v>
      </c>
      <c r="B27" s="9">
        <v>841522.3</v>
      </c>
      <c r="C27" s="9">
        <v>602330.6</v>
      </c>
      <c r="D27" s="14">
        <f t="shared" si="0"/>
        <v>71.576308791816928</v>
      </c>
      <c r="E27" s="15" t="s">
        <v>155</v>
      </c>
      <c r="F27" s="15" t="s">
        <v>155</v>
      </c>
      <c r="G27" s="15" t="s">
        <v>155</v>
      </c>
    </row>
    <row r="28" spans="1:7" ht="32.25" customHeight="1" x14ac:dyDescent="0.25">
      <c r="A28" s="13" t="s">
        <v>10</v>
      </c>
      <c r="B28" s="9">
        <v>113137.60000000001</v>
      </c>
      <c r="C28" s="9">
        <v>75921.5</v>
      </c>
      <c r="D28" s="14">
        <f t="shared" si="0"/>
        <v>67.105453889776683</v>
      </c>
      <c r="E28" s="15" t="s">
        <v>155</v>
      </c>
      <c r="F28" s="15" t="s">
        <v>155</v>
      </c>
      <c r="G28" s="15" t="s">
        <v>155</v>
      </c>
    </row>
    <row r="29" spans="1:7" ht="32.25" customHeight="1" x14ac:dyDescent="0.25">
      <c r="A29" s="13" t="s">
        <v>156</v>
      </c>
      <c r="B29" s="9" t="s">
        <v>155</v>
      </c>
      <c r="C29" s="9" t="s">
        <v>155</v>
      </c>
      <c r="D29" s="14" t="s">
        <v>155</v>
      </c>
      <c r="E29" s="15">
        <v>1743981.3</v>
      </c>
      <c r="F29" s="15">
        <v>1332265.2</v>
      </c>
      <c r="G29" s="15"/>
    </row>
    <row r="30" spans="1:7" ht="32.25" customHeight="1" x14ac:dyDescent="0.25">
      <c r="A30" s="13" t="s">
        <v>157</v>
      </c>
      <c r="B30" s="9" t="s">
        <v>155</v>
      </c>
      <c r="C30" s="9" t="s">
        <v>155</v>
      </c>
      <c r="D30" s="14" t="s">
        <v>155</v>
      </c>
      <c r="E30" s="15">
        <v>1173272.6000000001</v>
      </c>
      <c r="F30" s="15">
        <v>812992.8</v>
      </c>
      <c r="G30" s="15"/>
    </row>
    <row r="31" spans="1:7" s="3" customFormat="1" ht="42.75" x14ac:dyDescent="0.25">
      <c r="A31" s="10" t="s">
        <v>75</v>
      </c>
      <c r="B31" s="11">
        <f>SUM(B32:B39)</f>
        <v>219425</v>
      </c>
      <c r="C31" s="11">
        <f>SUM(C32:C39)</f>
        <v>143956.1</v>
      </c>
      <c r="D31" s="11">
        <f t="shared" si="0"/>
        <v>65.606061296570587</v>
      </c>
      <c r="E31" s="16">
        <f>SUM(E32:E41)</f>
        <v>2903207.8</v>
      </c>
      <c r="F31" s="16">
        <f>SUM(F32:F41)</f>
        <v>2635990</v>
      </c>
      <c r="G31" s="16">
        <f t="shared" si="2"/>
        <v>90.795774246679841</v>
      </c>
    </row>
    <row r="32" spans="1:7" ht="30" x14ac:dyDescent="0.25">
      <c r="A32" s="13" t="s">
        <v>76</v>
      </c>
      <c r="B32" s="9">
        <v>6295</v>
      </c>
      <c r="C32" s="9">
        <v>6294.9</v>
      </c>
      <c r="D32" s="14">
        <f t="shared" si="0"/>
        <v>99.998411437648926</v>
      </c>
      <c r="E32" s="15" t="s">
        <v>155</v>
      </c>
      <c r="F32" s="15" t="s">
        <v>155</v>
      </c>
      <c r="G32" s="15" t="s">
        <v>155</v>
      </c>
    </row>
    <row r="33" spans="1:7" ht="45" x14ac:dyDescent="0.25">
      <c r="A33" s="13" t="s">
        <v>77</v>
      </c>
      <c r="B33" s="9">
        <v>25000</v>
      </c>
      <c r="C33" s="9">
        <v>18600</v>
      </c>
      <c r="D33" s="14">
        <f t="shared" si="0"/>
        <v>74.400000000000006</v>
      </c>
      <c r="E33" s="15">
        <v>37311.699999999997</v>
      </c>
      <c r="F33" s="15">
        <v>9000</v>
      </c>
      <c r="G33" s="15">
        <f t="shared" si="2"/>
        <v>24.121120184821386</v>
      </c>
    </row>
    <row r="34" spans="1:7" ht="34.5" customHeight="1" x14ac:dyDescent="0.25">
      <c r="A34" s="13" t="s">
        <v>78</v>
      </c>
      <c r="B34" s="9">
        <v>32000</v>
      </c>
      <c r="C34" s="9">
        <v>0</v>
      </c>
      <c r="D34" s="14">
        <f t="shared" si="0"/>
        <v>0</v>
      </c>
      <c r="E34" s="15">
        <v>56086.8</v>
      </c>
      <c r="F34" s="15">
        <v>56086.8</v>
      </c>
      <c r="G34" s="15">
        <f t="shared" si="2"/>
        <v>100</v>
      </c>
    </row>
    <row r="35" spans="1:7" ht="34.5" customHeight="1" x14ac:dyDescent="0.25">
      <c r="A35" s="13" t="s">
        <v>79</v>
      </c>
      <c r="B35" s="9">
        <v>8000</v>
      </c>
      <c r="C35" s="9">
        <v>7949.5</v>
      </c>
      <c r="D35" s="14">
        <f t="shared" si="0"/>
        <v>99.368749999999991</v>
      </c>
      <c r="E35" s="15">
        <v>9000</v>
      </c>
      <c r="F35" s="15">
        <v>5454.6</v>
      </c>
      <c r="G35" s="15">
        <f t="shared" si="2"/>
        <v>60.606666666666676</v>
      </c>
    </row>
    <row r="36" spans="1:7" ht="45.75" customHeight="1" x14ac:dyDescent="0.25">
      <c r="A36" s="13" t="s">
        <v>80</v>
      </c>
      <c r="B36" s="9">
        <v>126006.1</v>
      </c>
      <c r="C36" s="9">
        <v>91488</v>
      </c>
      <c r="D36" s="14">
        <f t="shared" si="0"/>
        <v>72.606008756718921</v>
      </c>
      <c r="E36" s="15">
        <v>45048.800000000003</v>
      </c>
      <c r="F36" s="15">
        <v>3039.6</v>
      </c>
      <c r="G36" s="15">
        <f t="shared" si="2"/>
        <v>6.7473495409422668</v>
      </c>
    </row>
    <row r="37" spans="1:7" ht="52.5" customHeight="1" x14ac:dyDescent="0.25">
      <c r="A37" s="13" t="s">
        <v>81</v>
      </c>
      <c r="B37" s="9">
        <v>10036.9</v>
      </c>
      <c r="C37" s="9">
        <v>10036.700000000001</v>
      </c>
      <c r="D37" s="14">
        <f t="shared" si="0"/>
        <v>99.99800735286793</v>
      </c>
      <c r="E37" s="15" t="s">
        <v>155</v>
      </c>
      <c r="F37" s="15" t="s">
        <v>155</v>
      </c>
      <c r="G37" s="15" t="s">
        <v>155</v>
      </c>
    </row>
    <row r="38" spans="1:7" ht="30" customHeight="1" x14ac:dyDescent="0.25">
      <c r="A38" s="13" t="s">
        <v>82</v>
      </c>
      <c r="B38" s="9">
        <v>1970</v>
      </c>
      <c r="C38" s="9">
        <v>740</v>
      </c>
      <c r="D38" s="14">
        <f t="shared" si="0"/>
        <v>37.56345177664975</v>
      </c>
      <c r="E38" s="15">
        <v>2000</v>
      </c>
      <c r="F38" s="15">
        <v>760</v>
      </c>
      <c r="G38" s="15">
        <f t="shared" si="2"/>
        <v>38</v>
      </c>
    </row>
    <row r="39" spans="1:7" ht="60" customHeight="1" x14ac:dyDescent="0.25">
      <c r="A39" s="13" t="s">
        <v>83</v>
      </c>
      <c r="B39" s="9">
        <v>10117</v>
      </c>
      <c r="C39" s="9">
        <v>8847</v>
      </c>
      <c r="D39" s="14">
        <f t="shared" si="0"/>
        <v>87.446871602253623</v>
      </c>
      <c r="E39" s="15">
        <v>11281.2</v>
      </c>
      <c r="F39" s="15">
        <v>6983.6</v>
      </c>
      <c r="G39" s="15">
        <f t="shared" si="2"/>
        <v>61.904761904761905</v>
      </c>
    </row>
    <row r="40" spans="1:7" ht="30" customHeight="1" x14ac:dyDescent="0.25">
      <c r="A40" s="13" t="s">
        <v>158</v>
      </c>
      <c r="B40" s="9" t="s">
        <v>155</v>
      </c>
      <c r="C40" s="9" t="s">
        <v>155</v>
      </c>
      <c r="D40" s="14" t="s">
        <v>155</v>
      </c>
      <c r="E40" s="15">
        <v>2727479.3</v>
      </c>
      <c r="F40" s="15">
        <v>2554665.4</v>
      </c>
      <c r="G40" s="15">
        <f t="shared" si="2"/>
        <v>93.663970245347045</v>
      </c>
    </row>
    <row r="41" spans="1:7" ht="60" customHeight="1" x14ac:dyDescent="0.25">
      <c r="A41" s="13" t="s">
        <v>159</v>
      </c>
      <c r="B41" s="9" t="s">
        <v>155</v>
      </c>
      <c r="C41" s="9" t="s">
        <v>155</v>
      </c>
      <c r="D41" s="14" t="s">
        <v>155</v>
      </c>
      <c r="E41" s="15">
        <v>15000</v>
      </c>
      <c r="F41" s="15">
        <v>0</v>
      </c>
      <c r="G41" s="15">
        <f t="shared" si="2"/>
        <v>0</v>
      </c>
    </row>
    <row r="42" spans="1:7" s="3" customFormat="1" ht="42.75" x14ac:dyDescent="0.25">
      <c r="A42" s="10" t="s">
        <v>84</v>
      </c>
      <c r="B42" s="11">
        <f>SUM(B43:B45)</f>
        <v>2645</v>
      </c>
      <c r="C42" s="11">
        <f>SUM(C43:C45)</f>
        <v>1407.7</v>
      </c>
      <c r="D42" s="11">
        <f t="shared" si="0"/>
        <v>53.221172022684314</v>
      </c>
      <c r="E42" s="16">
        <f>SUM(E43:E45)</f>
        <v>3740</v>
      </c>
      <c r="F42" s="16">
        <f>SUM(F43:F45)</f>
        <v>1229.0999999999999</v>
      </c>
      <c r="G42" s="21">
        <f t="shared" si="2"/>
        <v>32.86363636363636</v>
      </c>
    </row>
    <row r="43" spans="1:7" ht="30" x14ac:dyDescent="0.25">
      <c r="A43" s="13" t="s">
        <v>85</v>
      </c>
      <c r="B43" s="9">
        <v>2074.6</v>
      </c>
      <c r="C43" s="9">
        <v>1196.3</v>
      </c>
      <c r="D43" s="14">
        <f t="shared" si="0"/>
        <v>57.664128024679464</v>
      </c>
      <c r="E43" s="15">
        <v>2590</v>
      </c>
      <c r="F43" s="15">
        <v>814.7</v>
      </c>
      <c r="G43" s="15">
        <f t="shared" si="2"/>
        <v>31.455598455598455</v>
      </c>
    </row>
    <row r="44" spans="1:7" ht="45" x14ac:dyDescent="0.25">
      <c r="A44" s="13" t="s">
        <v>86</v>
      </c>
      <c r="B44" s="9">
        <v>83</v>
      </c>
      <c r="C44" s="9">
        <v>18</v>
      </c>
      <c r="D44" s="14">
        <f t="shared" si="0"/>
        <v>21.686746987951807</v>
      </c>
      <c r="E44" s="15">
        <v>350</v>
      </c>
      <c r="F44" s="15">
        <v>83</v>
      </c>
      <c r="G44" s="15">
        <f t="shared" si="2"/>
        <v>23.714285714285715</v>
      </c>
    </row>
    <row r="45" spans="1:7" ht="30" x14ac:dyDescent="0.25">
      <c r="A45" s="13" t="s">
        <v>87</v>
      </c>
      <c r="B45" s="9">
        <v>487.4</v>
      </c>
      <c r="C45" s="9">
        <v>193.4</v>
      </c>
      <c r="D45" s="14">
        <f t="shared" si="0"/>
        <v>39.679934345506773</v>
      </c>
      <c r="E45" s="15">
        <v>800</v>
      </c>
      <c r="F45" s="15">
        <v>331.4</v>
      </c>
      <c r="G45" s="15">
        <f t="shared" si="2"/>
        <v>41.424999999999997</v>
      </c>
    </row>
    <row r="46" spans="1:7" s="3" customFormat="1" ht="71.25" x14ac:dyDescent="0.25">
      <c r="A46" s="10" t="s">
        <v>88</v>
      </c>
      <c r="B46" s="11">
        <f>SUM(B47:B49)</f>
        <v>18468.099999999999</v>
      </c>
      <c r="C46" s="11">
        <f>SUM(C47:C49)</f>
        <v>13311.400000000001</v>
      </c>
      <c r="D46" s="11">
        <f t="shared" si="0"/>
        <v>72.077799015599879</v>
      </c>
      <c r="E46" s="16">
        <f>SUM(E47:E49)</f>
        <v>18699.7</v>
      </c>
      <c r="F46" s="16">
        <f>SUM(F47:F49)</f>
        <v>15175.599999999999</v>
      </c>
      <c r="G46" s="16">
        <f t="shared" si="2"/>
        <v>81.154243116199709</v>
      </c>
    </row>
    <row r="47" spans="1:7" ht="45" x14ac:dyDescent="0.25">
      <c r="A47" s="13" t="s">
        <v>89</v>
      </c>
      <c r="B47" s="9">
        <v>11448.4</v>
      </c>
      <c r="C47" s="9">
        <v>10541.7</v>
      </c>
      <c r="D47" s="14">
        <f t="shared" si="0"/>
        <v>92.080115998742201</v>
      </c>
      <c r="E47" s="15">
        <v>10157</v>
      </c>
      <c r="F47" s="15">
        <v>9404.7999999999993</v>
      </c>
      <c r="G47" s="15">
        <f t="shared" si="2"/>
        <v>92.594269961602834</v>
      </c>
    </row>
    <row r="48" spans="1:7" ht="30" x14ac:dyDescent="0.25">
      <c r="A48" s="13" t="s">
        <v>90</v>
      </c>
      <c r="B48" s="9">
        <v>3101.5</v>
      </c>
      <c r="C48" s="9">
        <v>1358.1</v>
      </c>
      <c r="D48" s="14">
        <f t="shared" si="0"/>
        <v>43.78848944059326</v>
      </c>
      <c r="E48" s="15">
        <v>2797</v>
      </c>
      <c r="F48" s="15">
        <v>1831</v>
      </c>
      <c r="G48" s="15">
        <f t="shared" si="2"/>
        <v>65.462996067214874</v>
      </c>
    </row>
    <row r="49" spans="1:7" ht="45" x14ac:dyDescent="0.25">
      <c r="A49" s="13" t="s">
        <v>91</v>
      </c>
      <c r="B49" s="9">
        <v>3918.2</v>
      </c>
      <c r="C49" s="9">
        <v>1411.6</v>
      </c>
      <c r="D49" s="14">
        <f t="shared" si="0"/>
        <v>36.026746975652088</v>
      </c>
      <c r="E49" s="15">
        <v>5745.7</v>
      </c>
      <c r="F49" s="15">
        <v>3939.8</v>
      </c>
      <c r="G49" s="15">
        <f t="shared" si="2"/>
        <v>68.569538959569769</v>
      </c>
    </row>
    <row r="50" spans="1:7" s="3" customFormat="1" ht="71.25" x14ac:dyDescent="0.25">
      <c r="A50" s="10" t="s">
        <v>92</v>
      </c>
      <c r="B50" s="11">
        <f>SUM(B51:B54)</f>
        <v>65848.899999999994</v>
      </c>
      <c r="C50" s="11">
        <f>SUM(C51:C54)</f>
        <v>45827.6</v>
      </c>
      <c r="D50" s="11">
        <f t="shared" si="0"/>
        <v>69.595088148776966</v>
      </c>
      <c r="E50" s="16">
        <f>SUM(E51:E54)</f>
        <v>52941</v>
      </c>
      <c r="F50" s="16">
        <f>SUM(F51:F54)</f>
        <v>35138.9</v>
      </c>
      <c r="G50" s="21">
        <f t="shared" si="2"/>
        <v>66.373699023441191</v>
      </c>
    </row>
    <row r="51" spans="1:7" ht="30" x14ac:dyDescent="0.25">
      <c r="A51" s="13" t="s">
        <v>93</v>
      </c>
      <c r="B51" s="9">
        <v>3100</v>
      </c>
      <c r="C51" s="9">
        <v>337.5</v>
      </c>
      <c r="D51" s="14">
        <f t="shared" si="0"/>
        <v>10.887096774193548</v>
      </c>
      <c r="E51" s="15">
        <v>3100</v>
      </c>
      <c r="F51" s="15">
        <v>65</v>
      </c>
      <c r="G51" s="15">
        <f t="shared" si="2"/>
        <v>2.0967741935483875</v>
      </c>
    </row>
    <row r="52" spans="1:7" ht="30" x14ac:dyDescent="0.25">
      <c r="A52" s="13" t="s">
        <v>94</v>
      </c>
      <c r="B52" s="9">
        <v>2130</v>
      </c>
      <c r="C52" s="9">
        <v>2130</v>
      </c>
      <c r="D52" s="14">
        <f t="shared" si="0"/>
        <v>100</v>
      </c>
      <c r="E52" s="15" t="s">
        <v>155</v>
      </c>
      <c r="F52" s="15" t="s">
        <v>155</v>
      </c>
      <c r="G52" s="15" t="s">
        <v>155</v>
      </c>
    </row>
    <row r="53" spans="1:7" ht="45" x14ac:dyDescent="0.25">
      <c r="A53" s="13" t="s">
        <v>95</v>
      </c>
      <c r="B53" s="9">
        <v>19607.099999999999</v>
      </c>
      <c r="C53" s="9">
        <v>13674.8</v>
      </c>
      <c r="D53" s="14">
        <f t="shared" si="0"/>
        <v>69.744123302273152</v>
      </c>
      <c r="E53" s="15">
        <v>19849.5</v>
      </c>
      <c r="F53" s="15">
        <v>12508.6</v>
      </c>
      <c r="G53" s="15">
        <f t="shared" si="2"/>
        <v>63.017204463588506</v>
      </c>
    </row>
    <row r="54" spans="1:7" ht="30" x14ac:dyDescent="0.25">
      <c r="A54" s="13" t="s">
        <v>96</v>
      </c>
      <c r="B54" s="9">
        <v>41011.800000000003</v>
      </c>
      <c r="C54" s="9">
        <v>29685.3</v>
      </c>
      <c r="D54" s="14">
        <f t="shared" si="0"/>
        <v>72.382338741532919</v>
      </c>
      <c r="E54" s="15">
        <v>29991.5</v>
      </c>
      <c r="F54" s="15">
        <v>22565.3</v>
      </c>
      <c r="G54" s="15">
        <f t="shared" si="2"/>
        <v>75.238984378907361</v>
      </c>
    </row>
    <row r="55" spans="1:7" s="3" customFormat="1" ht="42.75" x14ac:dyDescent="0.25">
      <c r="A55" s="10" t="s">
        <v>97</v>
      </c>
      <c r="B55" s="11">
        <f>SUM(B56:B63)</f>
        <v>3773730.6999999997</v>
      </c>
      <c r="C55" s="11">
        <f>SUM(C56:C63)</f>
        <v>2601459.4000000004</v>
      </c>
      <c r="D55" s="11">
        <f t="shared" si="0"/>
        <v>68.936010722757729</v>
      </c>
      <c r="E55" s="16">
        <f>SUM(E56:E63)</f>
        <v>121557.20000000001</v>
      </c>
      <c r="F55" s="16">
        <f>SUM(F56:F63)</f>
        <v>74303.700000000012</v>
      </c>
      <c r="G55" s="21">
        <f t="shared" si="2"/>
        <v>61.126531377820484</v>
      </c>
    </row>
    <row r="56" spans="1:7" ht="30" x14ac:dyDescent="0.25">
      <c r="A56" s="13" t="s">
        <v>12</v>
      </c>
      <c r="B56" s="9">
        <v>58282.7</v>
      </c>
      <c r="C56" s="9">
        <v>23908.5</v>
      </c>
      <c r="D56" s="14">
        <f t="shared" si="0"/>
        <v>41.021606754663047</v>
      </c>
      <c r="E56" s="15">
        <v>35238.9</v>
      </c>
      <c r="F56" s="15">
        <v>15920.6</v>
      </c>
      <c r="G56" s="15">
        <f t="shared" si="2"/>
        <v>45.179049289279746</v>
      </c>
    </row>
    <row r="57" spans="1:7" ht="30" x14ac:dyDescent="0.25">
      <c r="A57" s="13" t="s">
        <v>13</v>
      </c>
      <c r="B57" s="9">
        <v>2100</v>
      </c>
      <c r="C57" s="9">
        <v>0</v>
      </c>
      <c r="D57" s="14">
        <f t="shared" si="0"/>
        <v>0</v>
      </c>
      <c r="E57" s="15" t="s">
        <v>155</v>
      </c>
      <c r="F57" s="15" t="s">
        <v>155</v>
      </c>
      <c r="G57" s="15" t="s">
        <v>155</v>
      </c>
    </row>
    <row r="58" spans="1:7" ht="30" x14ac:dyDescent="0.25">
      <c r="A58" s="13" t="s">
        <v>14</v>
      </c>
      <c r="B58" s="9">
        <v>5450</v>
      </c>
      <c r="C58" s="9">
        <v>729.5</v>
      </c>
      <c r="D58" s="14">
        <f t="shared" si="0"/>
        <v>13.38532110091743</v>
      </c>
      <c r="E58" s="15" t="s">
        <v>155</v>
      </c>
      <c r="F58" s="15" t="s">
        <v>155</v>
      </c>
      <c r="G58" s="15" t="s">
        <v>155</v>
      </c>
    </row>
    <row r="59" spans="1:7" ht="30" x14ac:dyDescent="0.25">
      <c r="A59" s="13" t="s">
        <v>15</v>
      </c>
      <c r="B59" s="9">
        <v>22182.3</v>
      </c>
      <c r="C59" s="9">
        <v>2103.6</v>
      </c>
      <c r="D59" s="14">
        <f t="shared" si="0"/>
        <v>9.4832366346140837</v>
      </c>
      <c r="E59" s="15">
        <v>16974.400000000001</v>
      </c>
      <c r="F59" s="15">
        <v>12500.7</v>
      </c>
      <c r="G59" s="15">
        <f t="shared" si="2"/>
        <v>73.644429258177013</v>
      </c>
    </row>
    <row r="60" spans="1:7" ht="30" x14ac:dyDescent="0.25">
      <c r="A60" s="13" t="s">
        <v>16</v>
      </c>
      <c r="B60" s="9">
        <v>5000</v>
      </c>
      <c r="C60" s="9">
        <v>4206.5</v>
      </c>
      <c r="D60" s="14">
        <f t="shared" si="0"/>
        <v>84.13000000000001</v>
      </c>
      <c r="E60" s="15">
        <v>5000</v>
      </c>
      <c r="F60" s="15">
        <v>3500</v>
      </c>
      <c r="G60" s="15">
        <f t="shared" si="2"/>
        <v>70</v>
      </c>
    </row>
    <row r="61" spans="1:7" ht="60" x14ac:dyDescent="0.25">
      <c r="A61" s="13" t="s">
        <v>11</v>
      </c>
      <c r="B61" s="9">
        <v>2530</v>
      </c>
      <c r="C61" s="9">
        <v>0</v>
      </c>
      <c r="D61" s="14">
        <f t="shared" si="0"/>
        <v>0</v>
      </c>
      <c r="E61" s="15" t="s">
        <v>155</v>
      </c>
      <c r="F61" s="15" t="s">
        <v>155</v>
      </c>
      <c r="G61" s="15" t="s">
        <v>155</v>
      </c>
    </row>
    <row r="62" spans="1:7" ht="59.25" customHeight="1" x14ac:dyDescent="0.25">
      <c r="A62" s="13" t="s">
        <v>98</v>
      </c>
      <c r="B62" s="9">
        <v>3618809.9</v>
      </c>
      <c r="C62" s="9">
        <v>2528092.1</v>
      </c>
      <c r="D62" s="14">
        <f t="shared" si="0"/>
        <v>69.859765222815383</v>
      </c>
      <c r="E62" s="15" t="s">
        <v>155</v>
      </c>
      <c r="F62" s="15" t="s">
        <v>155</v>
      </c>
      <c r="G62" s="15" t="s">
        <v>155</v>
      </c>
    </row>
    <row r="63" spans="1:7" ht="30" x14ac:dyDescent="0.25">
      <c r="A63" s="13" t="s">
        <v>17</v>
      </c>
      <c r="B63" s="9">
        <v>59375.8</v>
      </c>
      <c r="C63" s="9">
        <v>42419.199999999997</v>
      </c>
      <c r="D63" s="14">
        <f t="shared" si="0"/>
        <v>71.441900572287025</v>
      </c>
      <c r="E63" s="15">
        <v>64343.9</v>
      </c>
      <c r="F63" s="15">
        <v>42382.400000000001</v>
      </c>
      <c r="G63" s="15">
        <f t="shared" si="2"/>
        <v>65.868559412780385</v>
      </c>
    </row>
    <row r="64" spans="1:7" s="3" customFormat="1" ht="42.75" x14ac:dyDescent="0.25">
      <c r="A64" s="10" t="s">
        <v>18</v>
      </c>
      <c r="B64" s="11">
        <f>B65</f>
        <v>163902.39999999999</v>
      </c>
      <c r="C64" s="11">
        <f>C65</f>
        <v>77858.600000000006</v>
      </c>
      <c r="D64" s="11">
        <f t="shared" si="0"/>
        <v>47.503026191196717</v>
      </c>
      <c r="E64" s="16">
        <f>E65</f>
        <v>199927.2</v>
      </c>
      <c r="F64" s="16">
        <f>F65</f>
        <v>44051.1</v>
      </c>
      <c r="G64" s="21">
        <f t="shared" si="2"/>
        <v>22.033570219559916</v>
      </c>
    </row>
    <row r="65" spans="1:7" s="3" customFormat="1" ht="45" x14ac:dyDescent="0.25">
      <c r="A65" s="24" t="s">
        <v>18</v>
      </c>
      <c r="B65" s="23">
        <v>163902.39999999999</v>
      </c>
      <c r="C65" s="23">
        <v>77858.600000000006</v>
      </c>
      <c r="D65" s="14">
        <f t="shared" si="0"/>
        <v>47.503026191196717</v>
      </c>
      <c r="E65" s="15">
        <v>199927.2</v>
      </c>
      <c r="F65" s="15">
        <v>44051.1</v>
      </c>
      <c r="G65" s="15">
        <f t="shared" si="2"/>
        <v>22.033570219559916</v>
      </c>
    </row>
    <row r="66" spans="1:7" s="3" customFormat="1" ht="42.75" x14ac:dyDescent="0.25">
      <c r="A66" s="10" t="s">
        <v>19</v>
      </c>
      <c r="B66" s="11">
        <f>SUM(B67:B79)</f>
        <v>2379453.3000000007</v>
      </c>
      <c r="C66" s="11">
        <f>SUM(C67:C79)</f>
        <v>1050539.3999999997</v>
      </c>
      <c r="D66" s="11">
        <f t="shared" si="0"/>
        <v>44.150452543027399</v>
      </c>
      <c r="E66" s="16">
        <f>SUM(E67:E79)</f>
        <v>2185498.4000000004</v>
      </c>
      <c r="F66" s="16">
        <f>SUM(F67:F79)</f>
        <v>1326159.5</v>
      </c>
      <c r="G66" s="21">
        <f t="shared" si="2"/>
        <v>60.679957487042756</v>
      </c>
    </row>
    <row r="67" spans="1:7" ht="45" x14ac:dyDescent="0.25">
      <c r="A67" s="13" t="s">
        <v>23</v>
      </c>
      <c r="B67" s="9">
        <v>763350.1</v>
      </c>
      <c r="C67" s="9">
        <v>545598.4</v>
      </c>
      <c r="D67" s="14">
        <f t="shared" si="0"/>
        <v>71.474202990213797</v>
      </c>
      <c r="E67" s="15">
        <v>746033</v>
      </c>
      <c r="F67" s="15">
        <v>470647.3</v>
      </c>
      <c r="G67" s="15">
        <f t="shared" si="2"/>
        <v>63.086659705401772</v>
      </c>
    </row>
    <row r="68" spans="1:7" ht="30" x14ac:dyDescent="0.25">
      <c r="A68" s="13" t="s">
        <v>24</v>
      </c>
      <c r="B68" s="9">
        <v>7345</v>
      </c>
      <c r="C68" s="9">
        <v>3645.5</v>
      </c>
      <c r="D68" s="14">
        <f t="shared" si="0"/>
        <v>49.632402995234855</v>
      </c>
      <c r="E68" s="15">
        <v>6220</v>
      </c>
      <c r="F68" s="15">
        <v>2569.8000000000002</v>
      </c>
      <c r="G68" s="15">
        <f t="shared" si="2"/>
        <v>41.315112540192928</v>
      </c>
    </row>
    <row r="69" spans="1:7" ht="60" x14ac:dyDescent="0.25">
      <c r="A69" s="13" t="s">
        <v>25</v>
      </c>
      <c r="B69" s="9">
        <v>15250</v>
      </c>
      <c r="C69" s="9">
        <v>10573.7</v>
      </c>
      <c r="D69" s="14">
        <f t="shared" si="0"/>
        <v>69.335737704918031</v>
      </c>
      <c r="E69" s="15">
        <v>24150</v>
      </c>
      <c r="F69" s="15">
        <v>7273.9</v>
      </c>
      <c r="G69" s="15">
        <f t="shared" si="2"/>
        <v>30.119668737060039</v>
      </c>
    </row>
    <row r="70" spans="1:7" ht="60" x14ac:dyDescent="0.25">
      <c r="A70" s="13" t="s">
        <v>26</v>
      </c>
      <c r="B70" s="9">
        <v>268772</v>
      </c>
      <c r="C70" s="9">
        <v>212140.3</v>
      </c>
      <c r="D70" s="14">
        <f t="shared" si="0"/>
        <v>78.929464378729918</v>
      </c>
      <c r="E70" s="15">
        <v>291543.09999999998</v>
      </c>
      <c r="F70" s="15">
        <v>255212.2</v>
      </c>
      <c r="G70" s="15">
        <f t="shared" si="2"/>
        <v>87.538411987798725</v>
      </c>
    </row>
    <row r="71" spans="1:7" ht="45" x14ac:dyDescent="0.25">
      <c r="A71" s="13" t="s">
        <v>27</v>
      </c>
      <c r="B71" s="9">
        <v>56945.1</v>
      </c>
      <c r="C71" s="9">
        <v>42563.6</v>
      </c>
      <c r="D71" s="14">
        <f t="shared" si="0"/>
        <v>74.744973667620215</v>
      </c>
      <c r="E71" s="15">
        <v>61596.2</v>
      </c>
      <c r="F71" s="15">
        <v>43823</v>
      </c>
      <c r="G71" s="15">
        <f t="shared" si="2"/>
        <v>71.145622619577182</v>
      </c>
    </row>
    <row r="72" spans="1:7" ht="45" x14ac:dyDescent="0.25">
      <c r="A72" s="13" t="s">
        <v>20</v>
      </c>
      <c r="B72" s="9">
        <v>71434.899999999994</v>
      </c>
      <c r="C72" s="9">
        <v>71331.100000000006</v>
      </c>
      <c r="D72" s="14">
        <f t="shared" si="0"/>
        <v>99.854692874211366</v>
      </c>
      <c r="E72" s="31">
        <v>1055956.1000000001</v>
      </c>
      <c r="F72" s="31">
        <v>546633.30000000005</v>
      </c>
      <c r="G72" s="31">
        <f t="shared" si="2"/>
        <v>51.766669087853181</v>
      </c>
    </row>
    <row r="73" spans="1:7" ht="45" x14ac:dyDescent="0.25">
      <c r="A73" s="13" t="s">
        <v>20</v>
      </c>
      <c r="B73" s="9">
        <v>10232.200000000001</v>
      </c>
      <c r="C73" s="9">
        <v>10000.4</v>
      </c>
      <c r="D73" s="14">
        <f t="shared" si="0"/>
        <v>97.734602529270333</v>
      </c>
      <c r="E73" s="29"/>
      <c r="F73" s="29"/>
      <c r="G73" s="29"/>
    </row>
    <row r="74" spans="1:7" ht="30" x14ac:dyDescent="0.25">
      <c r="A74" s="13" t="s">
        <v>175</v>
      </c>
      <c r="B74" s="9">
        <v>79661.600000000006</v>
      </c>
      <c r="C74" s="9">
        <v>0</v>
      </c>
      <c r="D74" s="14">
        <f t="shared" si="0"/>
        <v>0</v>
      </c>
      <c r="E74" s="29"/>
      <c r="F74" s="29"/>
      <c r="G74" s="29"/>
    </row>
    <row r="75" spans="1:7" ht="30" x14ac:dyDescent="0.25">
      <c r="A75" s="13" t="s">
        <v>175</v>
      </c>
      <c r="B75" s="9">
        <v>0</v>
      </c>
      <c r="C75" s="9">
        <v>10625.2</v>
      </c>
      <c r="D75" s="14">
        <v>0</v>
      </c>
      <c r="E75" s="29"/>
      <c r="F75" s="29"/>
      <c r="G75" s="29"/>
    </row>
    <row r="76" spans="1:7" ht="45" x14ac:dyDescent="0.25">
      <c r="A76" s="13" t="s">
        <v>21</v>
      </c>
      <c r="B76" s="9">
        <v>980000</v>
      </c>
      <c r="C76" s="9">
        <v>109119.2</v>
      </c>
      <c r="D76" s="14">
        <f t="shared" si="0"/>
        <v>11.13461224489796</v>
      </c>
      <c r="E76" s="29"/>
      <c r="F76" s="29"/>
      <c r="G76" s="29"/>
    </row>
    <row r="77" spans="1:7" ht="45" x14ac:dyDescent="0.25">
      <c r="A77" s="13" t="s">
        <v>21</v>
      </c>
      <c r="B77" s="9">
        <v>90881.1</v>
      </c>
      <c r="C77" s="9">
        <v>17866.2</v>
      </c>
      <c r="D77" s="14">
        <f t="shared" si="0"/>
        <v>19.658872966986536</v>
      </c>
      <c r="E77" s="29"/>
      <c r="F77" s="29"/>
      <c r="G77" s="29"/>
    </row>
    <row r="78" spans="1:7" ht="45" x14ac:dyDescent="0.25">
      <c r="A78" s="13" t="s">
        <v>22</v>
      </c>
      <c r="B78" s="9">
        <v>27794.6</v>
      </c>
      <c r="C78" s="9">
        <v>13083.1</v>
      </c>
      <c r="D78" s="14">
        <f t="shared" si="0"/>
        <v>47.07065401193038</v>
      </c>
      <c r="E78" s="29"/>
      <c r="F78" s="29"/>
      <c r="G78" s="29"/>
    </row>
    <row r="79" spans="1:7" ht="45" x14ac:dyDescent="0.25">
      <c r="A79" s="13" t="s">
        <v>22</v>
      </c>
      <c r="B79" s="9">
        <v>7786.7</v>
      </c>
      <c r="C79" s="9">
        <v>3992.7</v>
      </c>
      <c r="D79" s="14">
        <f t="shared" si="0"/>
        <v>51.27589351072983</v>
      </c>
      <c r="E79" s="30"/>
      <c r="F79" s="30"/>
      <c r="G79" s="30"/>
    </row>
    <row r="80" spans="1:7" s="3" customFormat="1" ht="28.5" x14ac:dyDescent="0.25">
      <c r="A80" s="10" t="s">
        <v>28</v>
      </c>
      <c r="B80" s="11">
        <f>SUM(B81:B82)</f>
        <v>325236.40000000002</v>
      </c>
      <c r="C80" s="11">
        <f>SUM(C81:C82)</f>
        <v>229942.80000000002</v>
      </c>
      <c r="D80" s="11">
        <f t="shared" si="0"/>
        <v>70.70020452815244</v>
      </c>
      <c r="E80" s="16">
        <f>E81</f>
        <v>309028.8</v>
      </c>
      <c r="F80" s="16">
        <f>F81</f>
        <v>213557.2</v>
      </c>
      <c r="G80" s="21">
        <f t="shared" si="2"/>
        <v>69.105921519288827</v>
      </c>
    </row>
    <row r="81" spans="1:7" ht="30" x14ac:dyDescent="0.25">
      <c r="A81" s="13" t="s">
        <v>28</v>
      </c>
      <c r="B81" s="9">
        <v>197607.2</v>
      </c>
      <c r="C81" s="9">
        <v>147685.20000000001</v>
      </c>
      <c r="D81" s="14">
        <f t="shared" ref="D81:D199" si="3">C81/B81*100</f>
        <v>74.736750482775932</v>
      </c>
      <c r="E81" s="15">
        <v>309028.8</v>
      </c>
      <c r="F81" s="15">
        <v>213557.2</v>
      </c>
      <c r="G81" s="15">
        <f t="shared" si="2"/>
        <v>69.105921519288827</v>
      </c>
    </row>
    <row r="82" spans="1:7" ht="30" x14ac:dyDescent="0.25">
      <c r="A82" s="13" t="s">
        <v>17</v>
      </c>
      <c r="B82" s="9">
        <v>127629.2</v>
      </c>
      <c r="C82" s="9">
        <v>82257.600000000006</v>
      </c>
      <c r="D82" s="14">
        <f t="shared" si="3"/>
        <v>64.450454911571967</v>
      </c>
      <c r="E82" s="15" t="s">
        <v>155</v>
      </c>
      <c r="F82" s="15" t="s">
        <v>155</v>
      </c>
      <c r="G82" s="15" t="s">
        <v>155</v>
      </c>
    </row>
    <row r="83" spans="1:7" s="3" customFormat="1" ht="28.5" x14ac:dyDescent="0.25">
      <c r="A83" s="10" t="s">
        <v>99</v>
      </c>
      <c r="B83" s="11">
        <f>SUM(B84:B94)</f>
        <v>5545467.1000000006</v>
      </c>
      <c r="C83" s="11">
        <f>SUM(C84:C94)</f>
        <v>3956991.7</v>
      </c>
      <c r="D83" s="11">
        <f t="shared" si="3"/>
        <v>71.355426488780367</v>
      </c>
      <c r="E83" s="16">
        <f>SUM(E84:E95)</f>
        <v>5925591.1999999993</v>
      </c>
      <c r="F83" s="16">
        <f>SUM(F84:F95)</f>
        <v>3910591.3000000003</v>
      </c>
      <c r="G83" s="21">
        <f t="shared" si="2"/>
        <v>65.994955912584743</v>
      </c>
    </row>
    <row r="84" spans="1:7" ht="45" x14ac:dyDescent="0.25">
      <c r="A84" s="13" t="s">
        <v>179</v>
      </c>
      <c r="B84" s="9">
        <v>67338</v>
      </c>
      <c r="C84" s="9">
        <v>16545.599999999999</v>
      </c>
      <c r="D84" s="14">
        <f t="shared" si="3"/>
        <v>24.570970328789091</v>
      </c>
      <c r="E84" s="15" t="s">
        <v>155</v>
      </c>
      <c r="F84" s="15" t="s">
        <v>155</v>
      </c>
      <c r="G84" s="15" t="s">
        <v>155</v>
      </c>
    </row>
    <row r="85" spans="1:7" ht="30" x14ac:dyDescent="0.25">
      <c r="A85" s="13" t="s">
        <v>180</v>
      </c>
      <c r="B85" s="9">
        <v>4494295.8</v>
      </c>
      <c r="C85" s="9">
        <v>3234276.7</v>
      </c>
      <c r="D85" s="14">
        <f t="shared" si="3"/>
        <v>71.964037169071077</v>
      </c>
      <c r="E85" s="15">
        <v>5387294</v>
      </c>
      <c r="F85" s="15">
        <v>3480345.1</v>
      </c>
      <c r="G85" s="15">
        <f t="shared" si="2"/>
        <v>64.602843282731556</v>
      </c>
    </row>
    <row r="86" spans="1:7" ht="45" x14ac:dyDescent="0.25">
      <c r="A86" s="13" t="s">
        <v>181</v>
      </c>
      <c r="B86" s="9">
        <v>55451</v>
      </c>
      <c r="C86" s="9">
        <v>30536.9</v>
      </c>
      <c r="D86" s="14">
        <f t="shared" si="3"/>
        <v>55.07006185641378</v>
      </c>
      <c r="E86" s="15">
        <v>235601.8</v>
      </c>
      <c r="F86" s="15">
        <v>209487.7</v>
      </c>
      <c r="G86" s="15">
        <f t="shared" ref="G86:G152" si="4">F86/E86*100</f>
        <v>88.916001490650771</v>
      </c>
    </row>
    <row r="87" spans="1:7" ht="60" x14ac:dyDescent="0.25">
      <c r="A87" s="13" t="s">
        <v>182</v>
      </c>
      <c r="B87" s="9">
        <v>639208.9</v>
      </c>
      <c r="C87" s="9">
        <v>452275.7</v>
      </c>
      <c r="D87" s="14">
        <f t="shared" si="3"/>
        <v>70.755538604046336</v>
      </c>
      <c r="E87" s="15">
        <v>169458.3</v>
      </c>
      <c r="F87" s="15">
        <v>111781</v>
      </c>
      <c r="G87" s="15">
        <f t="shared" si="4"/>
        <v>65.963720868201804</v>
      </c>
    </row>
    <row r="88" spans="1:7" ht="30" x14ac:dyDescent="0.25">
      <c r="A88" s="13" t="s">
        <v>183</v>
      </c>
      <c r="B88" s="9">
        <v>2633.3</v>
      </c>
      <c r="C88" s="9">
        <v>88.8</v>
      </c>
      <c r="D88" s="14">
        <f t="shared" si="3"/>
        <v>3.3721945847415786</v>
      </c>
      <c r="E88" s="15" t="s">
        <v>155</v>
      </c>
      <c r="F88" s="15" t="s">
        <v>155</v>
      </c>
      <c r="G88" s="15" t="s">
        <v>155</v>
      </c>
    </row>
    <row r="89" spans="1:7" ht="30" x14ac:dyDescent="0.25">
      <c r="A89" s="13" t="s">
        <v>184</v>
      </c>
      <c r="B89" s="9">
        <v>27170.400000000001</v>
      </c>
      <c r="C89" s="9">
        <v>23195.1</v>
      </c>
      <c r="D89" s="14">
        <f t="shared" si="3"/>
        <v>85.369004504902378</v>
      </c>
      <c r="E89" s="15">
        <v>27677</v>
      </c>
      <c r="F89" s="15">
        <v>18232.2</v>
      </c>
      <c r="G89" s="15">
        <f t="shared" si="4"/>
        <v>65.874914188676527</v>
      </c>
    </row>
    <row r="90" spans="1:7" ht="30" x14ac:dyDescent="0.25">
      <c r="A90" s="13" t="s">
        <v>185</v>
      </c>
      <c r="B90" s="9">
        <v>752.9</v>
      </c>
      <c r="C90" s="9">
        <v>752.9</v>
      </c>
      <c r="D90" s="14">
        <f t="shared" si="3"/>
        <v>100</v>
      </c>
      <c r="E90" s="15">
        <v>750</v>
      </c>
      <c r="F90" s="15">
        <v>0</v>
      </c>
      <c r="G90" s="15">
        <f t="shared" si="4"/>
        <v>0</v>
      </c>
    </row>
    <row r="91" spans="1:7" ht="30" x14ac:dyDescent="0.25">
      <c r="A91" s="13" t="s">
        <v>186</v>
      </c>
      <c r="B91" s="9">
        <v>1000</v>
      </c>
      <c r="C91" s="9">
        <v>0</v>
      </c>
      <c r="D91" s="14">
        <f t="shared" si="3"/>
        <v>0</v>
      </c>
      <c r="E91" s="15">
        <v>2407</v>
      </c>
      <c r="F91" s="15">
        <v>0</v>
      </c>
      <c r="G91" s="15">
        <f t="shared" si="4"/>
        <v>0</v>
      </c>
    </row>
    <row r="92" spans="1:7" ht="30" x14ac:dyDescent="0.25">
      <c r="A92" s="13" t="s">
        <v>187</v>
      </c>
      <c r="B92" s="9">
        <v>39988.6</v>
      </c>
      <c r="C92" s="9">
        <v>27568.5</v>
      </c>
      <c r="D92" s="14">
        <f t="shared" si="3"/>
        <v>68.940898155974452</v>
      </c>
      <c r="E92" s="15">
        <v>73153.100000000006</v>
      </c>
      <c r="F92" s="15">
        <v>61495.3</v>
      </c>
      <c r="G92" s="15">
        <f t="shared" si="4"/>
        <v>84.063833248351742</v>
      </c>
    </row>
    <row r="93" spans="1:7" ht="45" x14ac:dyDescent="0.25">
      <c r="A93" s="13" t="s">
        <v>188</v>
      </c>
      <c r="B93" s="9">
        <v>180545.3</v>
      </c>
      <c r="C93" s="9">
        <v>144250.5</v>
      </c>
      <c r="D93" s="14">
        <f t="shared" si="3"/>
        <v>79.897122771958067</v>
      </c>
      <c r="E93" s="15" t="s">
        <v>155</v>
      </c>
      <c r="F93" s="15" t="s">
        <v>155</v>
      </c>
      <c r="G93" s="15" t="s">
        <v>155</v>
      </c>
    </row>
    <row r="94" spans="1:7" ht="30" x14ac:dyDescent="0.25">
      <c r="A94" s="13" t="s">
        <v>189</v>
      </c>
      <c r="B94" s="9">
        <v>37082.9</v>
      </c>
      <c r="C94" s="9">
        <v>27501</v>
      </c>
      <c r="D94" s="14">
        <f t="shared" si="3"/>
        <v>74.160866598890593</v>
      </c>
      <c r="E94" s="15" t="s">
        <v>155</v>
      </c>
      <c r="F94" s="15" t="s">
        <v>155</v>
      </c>
      <c r="G94" s="15" t="s">
        <v>155</v>
      </c>
    </row>
    <row r="95" spans="1:7" ht="17.25" customHeight="1" x14ac:dyDescent="0.25">
      <c r="A95" s="13" t="s">
        <v>190</v>
      </c>
      <c r="B95" s="9" t="s">
        <v>155</v>
      </c>
      <c r="C95" s="9" t="s">
        <v>155</v>
      </c>
      <c r="D95" s="14">
        <v>0</v>
      </c>
      <c r="E95" s="15">
        <v>29250</v>
      </c>
      <c r="F95" s="15">
        <v>29250</v>
      </c>
      <c r="G95" s="15">
        <f t="shared" si="4"/>
        <v>100</v>
      </c>
    </row>
    <row r="96" spans="1:7" s="3" customFormat="1" ht="28.5" x14ac:dyDescent="0.25">
      <c r="A96" s="10" t="s">
        <v>100</v>
      </c>
      <c r="B96" s="11">
        <f>SUM(B97:B106)</f>
        <v>5024480.6000000006</v>
      </c>
      <c r="C96" s="11">
        <f>SUM(C97:C106)</f>
        <v>3681827.3999999994</v>
      </c>
      <c r="D96" s="11">
        <f t="shared" si="3"/>
        <v>73.277771238682845</v>
      </c>
      <c r="E96" s="16">
        <f>SUM(E97:E107)</f>
        <v>5438550.3999999994</v>
      </c>
      <c r="F96" s="16">
        <f>SUM(F97:F107)</f>
        <v>3865615.9999999995</v>
      </c>
      <c r="G96" s="21">
        <f t="shared" si="4"/>
        <v>71.078057858947119</v>
      </c>
    </row>
    <row r="97" spans="1:7" ht="30" x14ac:dyDescent="0.25">
      <c r="A97" s="13" t="s">
        <v>101</v>
      </c>
      <c r="B97" s="9">
        <v>4473531.2</v>
      </c>
      <c r="C97" s="9">
        <v>3295503.8</v>
      </c>
      <c r="D97" s="14">
        <f t="shared" si="3"/>
        <v>73.666722163466744</v>
      </c>
      <c r="E97" s="15">
        <v>4838517.5999999996</v>
      </c>
      <c r="F97" s="15">
        <v>3476596.2</v>
      </c>
      <c r="G97" s="15">
        <f t="shared" si="4"/>
        <v>71.85250705712015</v>
      </c>
    </row>
    <row r="98" spans="1:7" ht="30" x14ac:dyDescent="0.25">
      <c r="A98" s="13" t="s">
        <v>102</v>
      </c>
      <c r="B98" s="9">
        <v>146947.70000000001</v>
      </c>
      <c r="C98" s="9">
        <v>114697.3</v>
      </c>
      <c r="D98" s="14">
        <f t="shared" si="3"/>
        <v>78.053144077790932</v>
      </c>
      <c r="E98" s="15">
        <v>72269</v>
      </c>
      <c r="F98" s="15">
        <v>24076</v>
      </c>
      <c r="G98" s="15">
        <f t="shared" si="4"/>
        <v>33.314422504808419</v>
      </c>
    </row>
    <row r="99" spans="1:7" ht="30" x14ac:dyDescent="0.25">
      <c r="A99" s="25" t="s">
        <v>103</v>
      </c>
      <c r="B99" s="15">
        <v>74621.2</v>
      </c>
      <c r="C99" s="15">
        <v>35066.1</v>
      </c>
      <c r="D99" s="15">
        <f t="shared" si="3"/>
        <v>46.992141643393566</v>
      </c>
      <c r="E99" s="15">
        <v>97229.3</v>
      </c>
      <c r="F99" s="15">
        <v>39201.1</v>
      </c>
      <c r="G99" s="15">
        <f t="shared" si="4"/>
        <v>40.318196263883415</v>
      </c>
    </row>
    <row r="100" spans="1:7" ht="30" x14ac:dyDescent="0.25">
      <c r="A100" s="13" t="s">
        <v>104</v>
      </c>
      <c r="B100" s="9">
        <v>4458.5</v>
      </c>
      <c r="C100" s="9">
        <v>1389.1</v>
      </c>
      <c r="D100" s="14">
        <f t="shared" si="3"/>
        <v>31.156218459123018</v>
      </c>
      <c r="E100" s="15">
        <v>5493.1</v>
      </c>
      <c r="F100" s="15">
        <v>1110</v>
      </c>
      <c r="G100" s="15">
        <f t="shared" si="4"/>
        <v>20.207168993828621</v>
      </c>
    </row>
    <row r="101" spans="1:7" ht="30" x14ac:dyDescent="0.25">
      <c r="A101" s="13" t="s">
        <v>105</v>
      </c>
      <c r="B101" s="9">
        <v>18170.400000000001</v>
      </c>
      <c r="C101" s="9">
        <v>6717.3</v>
      </c>
      <c r="D101" s="14">
        <f t="shared" si="3"/>
        <v>36.968366133932108</v>
      </c>
      <c r="E101" s="15">
        <v>13575.8</v>
      </c>
      <c r="F101" s="15">
        <v>6174.3</v>
      </c>
      <c r="G101" s="15">
        <f t="shared" si="4"/>
        <v>45.480192695826396</v>
      </c>
    </row>
    <row r="102" spans="1:7" x14ac:dyDescent="0.25">
      <c r="A102" s="13" t="s">
        <v>106</v>
      </c>
      <c r="B102" s="9">
        <v>33030.6</v>
      </c>
      <c r="C102" s="9">
        <v>5294.2</v>
      </c>
      <c r="D102" s="14">
        <f t="shared" si="3"/>
        <v>16.028167820142535</v>
      </c>
      <c r="E102" s="15">
        <v>47711.199999999997</v>
      </c>
      <c r="F102" s="15">
        <v>8263.2999999999993</v>
      </c>
      <c r="G102" s="15">
        <f t="shared" si="4"/>
        <v>17.319413471050822</v>
      </c>
    </row>
    <row r="103" spans="1:7" ht="30" x14ac:dyDescent="0.25">
      <c r="A103" s="13" t="s">
        <v>107</v>
      </c>
      <c r="B103" s="9">
        <v>169324</v>
      </c>
      <c r="C103" s="9">
        <v>150719.79999999999</v>
      </c>
      <c r="D103" s="14">
        <f t="shared" si="3"/>
        <v>89.01266211523469</v>
      </c>
      <c r="E103" s="15">
        <v>165991.9</v>
      </c>
      <c r="F103" s="15">
        <v>161714.1</v>
      </c>
      <c r="G103" s="15">
        <f t="shared" si="4"/>
        <v>97.422886297463918</v>
      </c>
    </row>
    <row r="104" spans="1:7" ht="60" x14ac:dyDescent="0.25">
      <c r="A104" s="13" t="s">
        <v>108</v>
      </c>
      <c r="B104" s="9">
        <v>86877.3</v>
      </c>
      <c r="C104" s="9">
        <v>61441.4</v>
      </c>
      <c r="D104" s="14">
        <f t="shared" si="3"/>
        <v>70.722041315740697</v>
      </c>
      <c r="E104" s="15">
        <v>166854.70000000001</v>
      </c>
      <c r="F104" s="15">
        <v>137347.79999999999</v>
      </c>
      <c r="G104" s="15">
        <f t="shared" si="4"/>
        <v>82.315811301689422</v>
      </c>
    </row>
    <row r="105" spans="1:7" ht="45" x14ac:dyDescent="0.25">
      <c r="A105" s="13" t="s">
        <v>109</v>
      </c>
      <c r="B105" s="9">
        <v>3492.5</v>
      </c>
      <c r="C105" s="9">
        <v>397.5</v>
      </c>
      <c r="D105" s="14">
        <f t="shared" si="3"/>
        <v>11.381531853972799</v>
      </c>
      <c r="E105" s="15">
        <v>3492.5</v>
      </c>
      <c r="F105" s="15">
        <v>1201.9000000000001</v>
      </c>
      <c r="G105" s="15">
        <f t="shared" si="4"/>
        <v>34.413743736578382</v>
      </c>
    </row>
    <row r="106" spans="1:7" ht="30" x14ac:dyDescent="0.25">
      <c r="A106" s="13" t="s">
        <v>110</v>
      </c>
      <c r="B106" s="9">
        <v>14027.2</v>
      </c>
      <c r="C106" s="9">
        <v>10600.9</v>
      </c>
      <c r="D106" s="14">
        <f t="shared" si="3"/>
        <v>75.573885023383141</v>
      </c>
      <c r="E106" s="15">
        <v>24907.3</v>
      </c>
      <c r="F106" s="15">
        <v>9931.2999999999993</v>
      </c>
      <c r="G106" s="15">
        <f t="shared" si="4"/>
        <v>39.873049266680852</v>
      </c>
    </row>
    <row r="107" spans="1:7" ht="30" x14ac:dyDescent="0.25">
      <c r="A107" s="13" t="s">
        <v>160</v>
      </c>
      <c r="B107" s="9" t="s">
        <v>155</v>
      </c>
      <c r="C107" s="9" t="s">
        <v>155</v>
      </c>
      <c r="D107" s="14" t="s">
        <v>155</v>
      </c>
      <c r="E107" s="15">
        <v>2508</v>
      </c>
      <c r="F107" s="15">
        <v>0</v>
      </c>
      <c r="G107" s="15">
        <f t="shared" si="4"/>
        <v>0</v>
      </c>
    </row>
    <row r="108" spans="1:7" s="3" customFormat="1" ht="28.5" x14ac:dyDescent="0.25">
      <c r="A108" s="10" t="s">
        <v>111</v>
      </c>
      <c r="B108" s="11">
        <f>SUM(B109:B112)</f>
        <v>35648.800000000003</v>
      </c>
      <c r="C108" s="11">
        <f>SUM(C109:C112)</f>
        <v>21365.3</v>
      </c>
      <c r="D108" s="11">
        <f t="shared" si="3"/>
        <v>59.932732658602802</v>
      </c>
      <c r="E108" s="16">
        <f>SUM(E109:E112)</f>
        <v>38273.699999999997</v>
      </c>
      <c r="F108" s="16">
        <f>SUM(F109:F112)</f>
        <v>24954.2</v>
      </c>
      <c r="G108" s="21">
        <f t="shared" si="4"/>
        <v>65.199340539325974</v>
      </c>
    </row>
    <row r="109" spans="1:7" ht="30" x14ac:dyDescent="0.25">
      <c r="A109" s="13" t="s">
        <v>112</v>
      </c>
      <c r="B109" s="9">
        <v>5225.1000000000004</v>
      </c>
      <c r="C109" s="9">
        <v>2191.1</v>
      </c>
      <c r="D109" s="14">
        <f t="shared" si="3"/>
        <v>41.934125662666737</v>
      </c>
      <c r="E109" s="15">
        <v>5755.1</v>
      </c>
      <c r="F109" s="15">
        <v>3704.7</v>
      </c>
      <c r="G109" s="15">
        <f t="shared" si="4"/>
        <v>64.372469635627525</v>
      </c>
    </row>
    <row r="110" spans="1:7" ht="30" x14ac:dyDescent="0.25">
      <c r="A110" s="13" t="s">
        <v>113</v>
      </c>
      <c r="B110" s="9">
        <v>13526.3</v>
      </c>
      <c r="C110" s="9">
        <v>8167.7</v>
      </c>
      <c r="D110" s="14">
        <f t="shared" si="3"/>
        <v>60.383844806044515</v>
      </c>
      <c r="E110" s="15">
        <v>13759.1</v>
      </c>
      <c r="F110" s="15">
        <v>8515.7999999999993</v>
      </c>
      <c r="G110" s="15">
        <f t="shared" si="4"/>
        <v>61.892129572428424</v>
      </c>
    </row>
    <row r="111" spans="1:7" ht="30" x14ac:dyDescent="0.25">
      <c r="A111" s="13" t="s">
        <v>114</v>
      </c>
      <c r="B111" s="9">
        <v>3585.8</v>
      </c>
      <c r="C111" s="9">
        <v>972.5</v>
      </c>
      <c r="D111" s="14">
        <f t="shared" si="3"/>
        <v>27.120865636678005</v>
      </c>
      <c r="E111" s="15">
        <v>3765</v>
      </c>
      <c r="F111" s="15">
        <v>282.5</v>
      </c>
      <c r="G111" s="15">
        <f t="shared" si="4"/>
        <v>7.5033200531208504</v>
      </c>
    </row>
    <row r="112" spans="1:7" ht="30" x14ac:dyDescent="0.25">
      <c r="A112" s="13" t="s">
        <v>115</v>
      </c>
      <c r="B112" s="9">
        <v>13311.6</v>
      </c>
      <c r="C112" s="9">
        <v>10034</v>
      </c>
      <c r="D112" s="14">
        <f t="shared" si="3"/>
        <v>75.377865921451971</v>
      </c>
      <c r="E112" s="15">
        <v>14994.5</v>
      </c>
      <c r="F112" s="15">
        <v>12451.2</v>
      </c>
      <c r="G112" s="15">
        <f t="shared" si="4"/>
        <v>83.038447430724602</v>
      </c>
    </row>
    <row r="113" spans="1:7" s="3" customFormat="1" ht="42.75" x14ac:dyDescent="0.25">
      <c r="A113" s="10" t="s">
        <v>116</v>
      </c>
      <c r="B113" s="11">
        <f>SUM(B114:B119)</f>
        <v>783995.20000000007</v>
      </c>
      <c r="C113" s="11">
        <f>SUM(C114:C119)</f>
        <v>572167.19999999995</v>
      </c>
      <c r="D113" s="11">
        <f t="shared" si="3"/>
        <v>72.98095702626749</v>
      </c>
      <c r="E113" s="16">
        <f>SUM(E114:E119)</f>
        <v>872535.90000000014</v>
      </c>
      <c r="F113" s="16">
        <f>SUM(F114:F119)</f>
        <v>607334</v>
      </c>
      <c r="G113" s="21">
        <f t="shared" si="4"/>
        <v>69.605617373451324</v>
      </c>
    </row>
    <row r="114" spans="1:7" ht="30" x14ac:dyDescent="0.25">
      <c r="A114" s="13" t="s">
        <v>117</v>
      </c>
      <c r="B114" s="9">
        <v>6239.4</v>
      </c>
      <c r="C114" s="9">
        <v>3250.8</v>
      </c>
      <c r="D114" s="14">
        <f t="shared" si="3"/>
        <v>52.101163573420529</v>
      </c>
      <c r="E114" s="15">
        <v>7658.5</v>
      </c>
      <c r="F114" s="15">
        <v>2881.9</v>
      </c>
      <c r="G114" s="15">
        <f t="shared" si="4"/>
        <v>37.630084220147545</v>
      </c>
    </row>
    <row r="115" spans="1:7" ht="30" x14ac:dyDescent="0.25">
      <c r="A115" s="13" t="s">
        <v>118</v>
      </c>
      <c r="B115" s="9">
        <v>9394.9</v>
      </c>
      <c r="C115" s="9">
        <v>5758.3</v>
      </c>
      <c r="D115" s="14">
        <f t="shared" si="3"/>
        <v>61.291764680837481</v>
      </c>
      <c r="E115" s="15">
        <v>9990</v>
      </c>
      <c r="F115" s="15">
        <v>5116.7</v>
      </c>
      <c r="G115" s="15">
        <f t="shared" si="4"/>
        <v>51.218218218218212</v>
      </c>
    </row>
    <row r="116" spans="1:7" ht="45" x14ac:dyDescent="0.25">
      <c r="A116" s="13" t="s">
        <v>119</v>
      </c>
      <c r="B116" s="9">
        <v>3118.6</v>
      </c>
      <c r="C116" s="9">
        <v>2908.6</v>
      </c>
      <c r="D116" s="14">
        <f t="shared" si="3"/>
        <v>93.266209196434303</v>
      </c>
      <c r="E116" s="15">
        <v>5287.3</v>
      </c>
      <c r="F116" s="15">
        <v>3608.6</v>
      </c>
      <c r="G116" s="15">
        <f t="shared" si="4"/>
        <v>68.250335710097772</v>
      </c>
    </row>
    <row r="117" spans="1:7" ht="30" x14ac:dyDescent="0.25">
      <c r="A117" s="13" t="s">
        <v>120</v>
      </c>
      <c r="B117" s="9">
        <v>30102.5</v>
      </c>
      <c r="C117" s="9">
        <v>21340.5</v>
      </c>
      <c r="D117" s="14">
        <f t="shared" si="3"/>
        <v>70.892782991445884</v>
      </c>
      <c r="E117" s="15">
        <v>21242.5</v>
      </c>
      <c r="F117" s="15">
        <v>14672.5</v>
      </c>
      <c r="G117" s="15">
        <f t="shared" si="4"/>
        <v>69.071436977756846</v>
      </c>
    </row>
    <row r="118" spans="1:7" ht="30" x14ac:dyDescent="0.25">
      <c r="A118" s="13" t="s">
        <v>121</v>
      </c>
      <c r="B118" s="9">
        <v>733235.8</v>
      </c>
      <c r="C118" s="9">
        <v>537025.4</v>
      </c>
      <c r="D118" s="14">
        <f t="shared" si="3"/>
        <v>73.24047734712353</v>
      </c>
      <c r="E118" s="15">
        <v>822818.3</v>
      </c>
      <c r="F118" s="15">
        <v>576074.4</v>
      </c>
      <c r="G118" s="15">
        <f t="shared" si="4"/>
        <v>70.012346589763496</v>
      </c>
    </row>
    <row r="119" spans="1:7" x14ac:dyDescent="0.25">
      <c r="A119" s="13" t="s">
        <v>122</v>
      </c>
      <c r="B119" s="9">
        <v>1904</v>
      </c>
      <c r="C119" s="9">
        <v>1883.6</v>
      </c>
      <c r="D119" s="14">
        <f t="shared" si="3"/>
        <v>98.928571428571416</v>
      </c>
      <c r="E119" s="15">
        <v>5539.3</v>
      </c>
      <c r="F119" s="15">
        <v>4979.8999999999996</v>
      </c>
      <c r="G119" s="15">
        <f t="shared" si="4"/>
        <v>89.901251060603315</v>
      </c>
    </row>
    <row r="120" spans="1:7" s="5" customFormat="1" ht="42.75" x14ac:dyDescent="0.25">
      <c r="A120" s="10" t="s">
        <v>123</v>
      </c>
      <c r="B120" s="11">
        <f>SUM(B121:B131)</f>
        <v>460202.7</v>
      </c>
      <c r="C120" s="11">
        <f>SUM(C121:C131)</f>
        <v>160086.70000000001</v>
      </c>
      <c r="D120" s="11">
        <f>C120/B120*100</f>
        <v>34.786127938840863</v>
      </c>
      <c r="E120" s="16">
        <f>SUM(E121:E131)</f>
        <v>471035.7</v>
      </c>
      <c r="F120" s="16">
        <f>SUM(F121:F131)</f>
        <v>350085.3</v>
      </c>
      <c r="G120" s="16">
        <f t="shared" si="4"/>
        <v>74.322455813858696</v>
      </c>
    </row>
    <row r="121" spans="1:7" s="4" customFormat="1" ht="60" x14ac:dyDescent="0.25">
      <c r="A121" s="24" t="s">
        <v>124</v>
      </c>
      <c r="B121" s="23">
        <v>69124.100000000006</v>
      </c>
      <c r="C121" s="23">
        <v>0</v>
      </c>
      <c r="D121" s="23">
        <f t="shared" ref="D121:D135" si="5">C121/B121*100</f>
        <v>0</v>
      </c>
      <c r="E121" s="26" t="s">
        <v>155</v>
      </c>
      <c r="F121" s="26" t="s">
        <v>155</v>
      </c>
      <c r="G121" s="15" t="s">
        <v>155</v>
      </c>
    </row>
    <row r="122" spans="1:7" s="4" customFormat="1" ht="60" x14ac:dyDescent="0.25">
      <c r="A122" s="24" t="s">
        <v>125</v>
      </c>
      <c r="B122" s="23">
        <v>23600</v>
      </c>
      <c r="C122" s="23">
        <v>0</v>
      </c>
      <c r="D122" s="23">
        <f t="shared" si="5"/>
        <v>0</v>
      </c>
      <c r="E122" s="26" t="s">
        <v>155</v>
      </c>
      <c r="F122" s="26" t="s">
        <v>155</v>
      </c>
      <c r="G122" s="15" t="s">
        <v>155</v>
      </c>
    </row>
    <row r="123" spans="1:7" s="4" customFormat="1" ht="45" x14ac:dyDescent="0.25">
      <c r="A123" s="24" t="s">
        <v>126</v>
      </c>
      <c r="B123" s="23">
        <v>100000</v>
      </c>
      <c r="C123" s="23">
        <v>0</v>
      </c>
      <c r="D123" s="23">
        <f t="shared" si="5"/>
        <v>0</v>
      </c>
      <c r="E123" s="26" t="s">
        <v>155</v>
      </c>
      <c r="F123" s="26" t="s">
        <v>155</v>
      </c>
      <c r="G123" s="15" t="s">
        <v>155</v>
      </c>
    </row>
    <row r="124" spans="1:7" s="4" customFormat="1" ht="45" x14ac:dyDescent="0.25">
      <c r="A124" s="24" t="s">
        <v>127</v>
      </c>
      <c r="B124" s="23">
        <v>44700</v>
      </c>
      <c r="C124" s="23">
        <v>0</v>
      </c>
      <c r="D124" s="23">
        <f t="shared" si="5"/>
        <v>0</v>
      </c>
      <c r="E124" s="26" t="s">
        <v>155</v>
      </c>
      <c r="F124" s="26" t="s">
        <v>155</v>
      </c>
      <c r="G124" s="15" t="s">
        <v>155</v>
      </c>
    </row>
    <row r="125" spans="1:7" s="4" customFormat="1" ht="30" x14ac:dyDescent="0.25">
      <c r="A125" s="24" t="s">
        <v>128</v>
      </c>
      <c r="B125" s="23">
        <v>17823</v>
      </c>
      <c r="C125" s="23">
        <v>17333.599999999999</v>
      </c>
      <c r="D125" s="23">
        <f t="shared" si="5"/>
        <v>97.254109858048579</v>
      </c>
      <c r="E125" s="26">
        <v>31097.5</v>
      </c>
      <c r="F125" s="26">
        <v>22456.5</v>
      </c>
      <c r="G125" s="15">
        <f t="shared" si="4"/>
        <v>72.213200418040032</v>
      </c>
    </row>
    <row r="126" spans="1:7" s="4" customFormat="1" ht="30" x14ac:dyDescent="0.25">
      <c r="A126" s="24" t="s">
        <v>129</v>
      </c>
      <c r="B126" s="23">
        <v>27546.5</v>
      </c>
      <c r="C126" s="23">
        <v>15437.6</v>
      </c>
      <c r="D126" s="23">
        <f t="shared" si="5"/>
        <v>56.04196540395332</v>
      </c>
      <c r="E126" s="26">
        <v>261336.9</v>
      </c>
      <c r="F126" s="26">
        <v>193641.8</v>
      </c>
      <c r="G126" s="15">
        <f t="shared" si="4"/>
        <v>74.096616283425718</v>
      </c>
    </row>
    <row r="127" spans="1:7" s="4" customFormat="1" ht="30" x14ac:dyDescent="0.25">
      <c r="A127" s="24" t="s">
        <v>130</v>
      </c>
      <c r="B127" s="23">
        <v>9263</v>
      </c>
      <c r="C127" s="23">
        <v>9263</v>
      </c>
      <c r="D127" s="23">
        <f t="shared" si="5"/>
        <v>100</v>
      </c>
      <c r="E127" s="26" t="s">
        <v>155</v>
      </c>
      <c r="F127" s="26" t="s">
        <v>155</v>
      </c>
      <c r="G127" s="15" t="s">
        <v>155</v>
      </c>
    </row>
    <row r="128" spans="1:7" s="4" customFormat="1" x14ac:dyDescent="0.25">
      <c r="A128" s="24" t="s">
        <v>131</v>
      </c>
      <c r="B128" s="23">
        <v>4727.8999999999996</v>
      </c>
      <c r="C128" s="23">
        <v>3406.4</v>
      </c>
      <c r="D128" s="23">
        <f t="shared" si="5"/>
        <v>72.048901203494168</v>
      </c>
      <c r="E128" s="26" t="s">
        <v>155</v>
      </c>
      <c r="F128" s="26" t="s">
        <v>155</v>
      </c>
      <c r="G128" s="15" t="s">
        <v>155</v>
      </c>
    </row>
    <row r="129" spans="1:7" s="4" customFormat="1" ht="30" x14ac:dyDescent="0.25">
      <c r="A129" s="24" t="s">
        <v>132</v>
      </c>
      <c r="B129" s="23">
        <v>30306.5</v>
      </c>
      <c r="C129" s="23">
        <v>20957</v>
      </c>
      <c r="D129" s="23">
        <f t="shared" si="5"/>
        <v>69.150182304126176</v>
      </c>
      <c r="E129" s="26">
        <v>36745.599999999999</v>
      </c>
      <c r="F129" s="26">
        <v>24663.5</v>
      </c>
      <c r="G129" s="15">
        <f t="shared" si="4"/>
        <v>67.119600714099107</v>
      </c>
    </row>
    <row r="130" spans="1:7" s="4" customFormat="1" ht="30" x14ac:dyDescent="0.25">
      <c r="A130" s="24" t="s">
        <v>133</v>
      </c>
      <c r="B130" s="23">
        <v>685</v>
      </c>
      <c r="C130" s="23">
        <v>482.2</v>
      </c>
      <c r="D130" s="23">
        <f t="shared" si="5"/>
        <v>70.394160583941598</v>
      </c>
      <c r="E130" s="26">
        <v>949</v>
      </c>
      <c r="F130" s="26">
        <v>608.20000000000005</v>
      </c>
      <c r="G130" s="15">
        <f t="shared" si="4"/>
        <v>64.088514225500532</v>
      </c>
    </row>
    <row r="131" spans="1:7" s="4" customFormat="1" ht="30" x14ac:dyDescent="0.25">
      <c r="A131" s="24" t="s">
        <v>134</v>
      </c>
      <c r="B131" s="23">
        <v>132426.70000000001</v>
      </c>
      <c r="C131" s="23">
        <v>93206.9</v>
      </c>
      <c r="D131" s="23">
        <f t="shared" si="5"/>
        <v>70.383767019792828</v>
      </c>
      <c r="E131" s="26">
        <v>140906.70000000001</v>
      </c>
      <c r="F131" s="26">
        <v>108715.3</v>
      </c>
      <c r="G131" s="15">
        <f t="shared" si="4"/>
        <v>77.154102679290617</v>
      </c>
    </row>
    <row r="132" spans="1:7" s="4" customFormat="1" ht="71.25" x14ac:dyDescent="0.25">
      <c r="A132" s="10" t="s">
        <v>135</v>
      </c>
      <c r="B132" s="11">
        <f>SUM(B133:B135)</f>
        <v>16552.599999999999</v>
      </c>
      <c r="C132" s="11">
        <f>SUM(C133:C135)</f>
        <v>7128.7999999999993</v>
      </c>
      <c r="D132" s="11">
        <f t="shared" si="5"/>
        <v>43.067554341916079</v>
      </c>
      <c r="E132" s="16">
        <f>SUM(E133:E135)</f>
        <v>18629.400000000001</v>
      </c>
      <c r="F132" s="16">
        <f>SUM(F133:F135)</f>
        <v>2703.6</v>
      </c>
      <c r="G132" s="16">
        <f t="shared" si="4"/>
        <v>14.512544687429546</v>
      </c>
    </row>
    <row r="133" spans="1:7" s="4" customFormat="1" ht="45" x14ac:dyDescent="0.25">
      <c r="A133" s="24" t="s">
        <v>136</v>
      </c>
      <c r="B133" s="23">
        <v>11911.4</v>
      </c>
      <c r="C133" s="23">
        <v>3686.2</v>
      </c>
      <c r="D133" s="23">
        <f t="shared" si="5"/>
        <v>30.946824050909211</v>
      </c>
      <c r="E133" s="26">
        <v>11558.6</v>
      </c>
      <c r="F133" s="26">
        <v>1507.1</v>
      </c>
      <c r="G133" s="15">
        <f t="shared" si="4"/>
        <v>13.038776322391984</v>
      </c>
    </row>
    <row r="134" spans="1:7" s="4" customFormat="1" ht="30" x14ac:dyDescent="0.25">
      <c r="A134" s="24" t="s">
        <v>137</v>
      </c>
      <c r="B134" s="23">
        <v>570</v>
      </c>
      <c r="C134" s="23">
        <v>163</v>
      </c>
      <c r="D134" s="23">
        <f t="shared" si="5"/>
        <v>28.596491228070175</v>
      </c>
      <c r="E134" s="26">
        <v>570</v>
      </c>
      <c r="F134" s="26">
        <v>154</v>
      </c>
      <c r="G134" s="15">
        <f t="shared" si="4"/>
        <v>27.017543859649123</v>
      </c>
    </row>
    <row r="135" spans="1:7" s="4" customFormat="1" ht="45" x14ac:dyDescent="0.25">
      <c r="A135" s="24" t="s">
        <v>138</v>
      </c>
      <c r="B135" s="23">
        <v>4071.2</v>
      </c>
      <c r="C135" s="23">
        <v>3279.6</v>
      </c>
      <c r="D135" s="23">
        <f t="shared" si="5"/>
        <v>80.556101395166053</v>
      </c>
      <c r="E135" s="26">
        <v>6500.8</v>
      </c>
      <c r="F135" s="26">
        <v>1042.5</v>
      </c>
      <c r="G135" s="15">
        <f t="shared" si="4"/>
        <v>16.036487816884076</v>
      </c>
    </row>
    <row r="136" spans="1:7" s="5" customFormat="1" ht="57" x14ac:dyDescent="0.25">
      <c r="A136" s="10" t="s">
        <v>139</v>
      </c>
      <c r="B136" s="11">
        <f>SUM(B137:B141)</f>
        <v>782394.5</v>
      </c>
      <c r="C136" s="11">
        <f>SUM(C137:C141)</f>
        <v>496477.30000000005</v>
      </c>
      <c r="D136" s="11">
        <f t="shared" ref="D136:D145" si="6">C136/B136*100</f>
        <v>63.456133702371375</v>
      </c>
      <c r="E136" s="16">
        <f>SUM(E137:E142)</f>
        <v>803768.4</v>
      </c>
      <c r="F136" s="16">
        <f>SUM(F137:F142)</f>
        <v>479906.99999999994</v>
      </c>
      <c r="G136" s="16">
        <f t="shared" si="4"/>
        <v>59.707124589620584</v>
      </c>
    </row>
    <row r="137" spans="1:7" s="6" customFormat="1" ht="60" x14ac:dyDescent="0.25">
      <c r="A137" s="24" t="s">
        <v>140</v>
      </c>
      <c r="B137" s="23">
        <v>45779.6</v>
      </c>
      <c r="C137" s="23">
        <v>25602.400000000001</v>
      </c>
      <c r="D137" s="23">
        <f t="shared" si="6"/>
        <v>55.925346660958162</v>
      </c>
      <c r="E137" s="26">
        <v>25886</v>
      </c>
      <c r="F137" s="26">
        <v>14485</v>
      </c>
      <c r="G137" s="15">
        <f t="shared" si="4"/>
        <v>55.95688789306962</v>
      </c>
    </row>
    <row r="138" spans="1:7" s="6" customFormat="1" ht="30" x14ac:dyDescent="0.25">
      <c r="A138" s="24" t="s">
        <v>141</v>
      </c>
      <c r="B138" s="23">
        <v>48739.6</v>
      </c>
      <c r="C138" s="23">
        <v>24150.2</v>
      </c>
      <c r="D138" s="23">
        <f t="shared" si="6"/>
        <v>49.549442342571545</v>
      </c>
      <c r="E138" s="26">
        <v>66280.100000000006</v>
      </c>
      <c r="F138" s="26">
        <v>39637</v>
      </c>
      <c r="G138" s="15">
        <f t="shared" si="4"/>
        <v>59.802263424466759</v>
      </c>
    </row>
    <row r="139" spans="1:7" s="6" customFormat="1" ht="60" x14ac:dyDescent="0.25">
      <c r="A139" s="24" t="s">
        <v>142</v>
      </c>
      <c r="B139" s="23">
        <v>3076.9</v>
      </c>
      <c r="C139" s="23">
        <v>220</v>
      </c>
      <c r="D139" s="23">
        <f t="shared" si="6"/>
        <v>7.1500536254021902</v>
      </c>
      <c r="E139" s="26">
        <v>3088</v>
      </c>
      <c r="F139" s="26">
        <v>44</v>
      </c>
      <c r="G139" s="15">
        <f t="shared" si="4"/>
        <v>1.4248704663212435</v>
      </c>
    </row>
    <row r="140" spans="1:7" s="6" customFormat="1" ht="45" x14ac:dyDescent="0.25">
      <c r="A140" s="24" t="s">
        <v>143</v>
      </c>
      <c r="B140" s="23">
        <v>5013.8999999999996</v>
      </c>
      <c r="C140" s="23">
        <v>2901.8</v>
      </c>
      <c r="D140" s="23">
        <f t="shared" si="6"/>
        <v>57.875107201978501</v>
      </c>
      <c r="E140" s="26">
        <v>1564.3</v>
      </c>
      <c r="F140" s="26">
        <v>9552.7999999999993</v>
      </c>
      <c r="G140" s="15">
        <f t="shared" si="4"/>
        <v>610.67570159176626</v>
      </c>
    </row>
    <row r="141" spans="1:7" s="6" customFormat="1" ht="30" x14ac:dyDescent="0.25">
      <c r="A141" s="24" t="s">
        <v>144</v>
      </c>
      <c r="B141" s="23">
        <v>679784.5</v>
      </c>
      <c r="C141" s="23">
        <v>443602.9</v>
      </c>
      <c r="D141" s="23">
        <f t="shared" si="6"/>
        <v>65.256401109469252</v>
      </c>
      <c r="E141" s="26">
        <v>648808.1</v>
      </c>
      <c r="F141" s="26">
        <v>415920.1</v>
      </c>
      <c r="G141" s="15">
        <f t="shared" si="4"/>
        <v>64.105257008967669</v>
      </c>
    </row>
    <row r="142" spans="1:7" s="6" customFormat="1" ht="45" x14ac:dyDescent="0.25">
      <c r="A142" s="24" t="s">
        <v>161</v>
      </c>
      <c r="B142" s="23" t="s">
        <v>155</v>
      </c>
      <c r="C142" s="23" t="s">
        <v>155</v>
      </c>
      <c r="D142" s="23">
        <v>0</v>
      </c>
      <c r="E142" s="26">
        <v>58141.9</v>
      </c>
      <c r="F142" s="26">
        <v>268.10000000000002</v>
      </c>
      <c r="G142" s="15">
        <f t="shared" si="4"/>
        <v>0.46111324191331893</v>
      </c>
    </row>
    <row r="143" spans="1:7" s="6" customFormat="1" ht="42.75" x14ac:dyDescent="0.25">
      <c r="A143" s="10" t="s">
        <v>29</v>
      </c>
      <c r="B143" s="11">
        <f>B144</f>
        <v>63630</v>
      </c>
      <c r="C143" s="11">
        <f>C144</f>
        <v>18760.2</v>
      </c>
      <c r="D143" s="11">
        <f t="shared" si="6"/>
        <v>29.483262611975487</v>
      </c>
      <c r="E143" s="16">
        <f>E144</f>
        <v>7995</v>
      </c>
      <c r="F143" s="16">
        <f>F144</f>
        <v>0</v>
      </c>
      <c r="G143" s="16">
        <f t="shared" si="4"/>
        <v>0</v>
      </c>
    </row>
    <row r="144" spans="1:7" s="6" customFormat="1" ht="45" x14ac:dyDescent="0.25">
      <c r="A144" s="24" t="s">
        <v>29</v>
      </c>
      <c r="B144" s="23">
        <v>63630</v>
      </c>
      <c r="C144" s="23">
        <v>18760.2</v>
      </c>
      <c r="D144" s="23">
        <f t="shared" si="6"/>
        <v>29.483262611975487</v>
      </c>
      <c r="E144" s="26">
        <v>7995</v>
      </c>
      <c r="F144" s="26">
        <v>0</v>
      </c>
      <c r="G144" s="15">
        <f t="shared" si="4"/>
        <v>0</v>
      </c>
    </row>
    <row r="145" spans="1:7" s="6" customFormat="1" ht="28.5" x14ac:dyDescent="0.25">
      <c r="A145" s="10" t="s">
        <v>30</v>
      </c>
      <c r="B145" s="11">
        <f>SUM(B146:B154)</f>
        <v>317605.7</v>
      </c>
      <c r="C145" s="11">
        <f>SUM(C146:C154)</f>
        <v>206682.80000000002</v>
      </c>
      <c r="D145" s="11">
        <f t="shared" si="6"/>
        <v>65.075280449941559</v>
      </c>
      <c r="E145" s="16">
        <f>SUM(E146:E161)</f>
        <v>382901.19999999995</v>
      </c>
      <c r="F145" s="16">
        <f>SUM(F146:F161)</f>
        <v>245409.5</v>
      </c>
      <c r="G145" s="16">
        <f t="shared" si="4"/>
        <v>64.092120891760075</v>
      </c>
    </row>
    <row r="146" spans="1:7" s="6" customFormat="1" ht="60" x14ac:dyDescent="0.25">
      <c r="A146" s="24" t="s">
        <v>145</v>
      </c>
      <c r="B146" s="23">
        <v>350</v>
      </c>
      <c r="C146" s="23">
        <v>0</v>
      </c>
      <c r="D146" s="23">
        <f t="shared" ref="D146:D154" si="7">C146/B146*100</f>
        <v>0</v>
      </c>
      <c r="E146" s="26" t="s">
        <v>155</v>
      </c>
      <c r="F146" s="26" t="s">
        <v>155</v>
      </c>
      <c r="G146" s="15" t="s">
        <v>155</v>
      </c>
    </row>
    <row r="147" spans="1:7" s="6" customFormat="1" ht="30" x14ac:dyDescent="0.25">
      <c r="A147" s="24" t="s">
        <v>31</v>
      </c>
      <c r="B147" s="23">
        <v>45825.8</v>
      </c>
      <c r="C147" s="23">
        <v>40176.5</v>
      </c>
      <c r="D147" s="23">
        <f t="shared" si="7"/>
        <v>87.672228308070999</v>
      </c>
      <c r="E147" s="26">
        <v>52068</v>
      </c>
      <c r="F147" s="26">
        <v>54217</v>
      </c>
      <c r="G147" s="15">
        <f t="shared" si="4"/>
        <v>104.12729507567026</v>
      </c>
    </row>
    <row r="148" spans="1:7" s="6" customFormat="1" ht="30" x14ac:dyDescent="0.25">
      <c r="A148" s="24" t="s">
        <v>32</v>
      </c>
      <c r="B148" s="23">
        <v>93709.9</v>
      </c>
      <c r="C148" s="23">
        <v>72427.7</v>
      </c>
      <c r="D148" s="23">
        <f t="shared" si="7"/>
        <v>77.289272531504139</v>
      </c>
      <c r="E148" s="26">
        <v>18311</v>
      </c>
      <c r="F148" s="26">
        <v>13577.8</v>
      </c>
      <c r="G148" s="15">
        <f t="shared" si="4"/>
        <v>74.151056741849146</v>
      </c>
    </row>
    <row r="149" spans="1:7" s="6" customFormat="1" ht="30" x14ac:dyDescent="0.25">
      <c r="A149" s="24" t="s">
        <v>33</v>
      </c>
      <c r="B149" s="23">
        <v>11161.3</v>
      </c>
      <c r="C149" s="23">
        <v>406</v>
      </c>
      <c r="D149" s="23">
        <f t="shared" si="7"/>
        <v>3.6375691003736126</v>
      </c>
      <c r="E149" s="26">
        <v>37454</v>
      </c>
      <c r="F149" s="26">
        <v>23090.1</v>
      </c>
      <c r="G149" s="15">
        <f t="shared" si="4"/>
        <v>61.649223046937571</v>
      </c>
    </row>
    <row r="150" spans="1:7" s="6" customFormat="1" ht="30" x14ac:dyDescent="0.25">
      <c r="A150" s="24" t="s">
        <v>34</v>
      </c>
      <c r="B150" s="23">
        <v>13137.1</v>
      </c>
      <c r="C150" s="23">
        <v>0</v>
      </c>
      <c r="D150" s="23">
        <f t="shared" si="7"/>
        <v>0</v>
      </c>
      <c r="E150" s="26">
        <v>13846.5</v>
      </c>
      <c r="F150" s="26">
        <v>0</v>
      </c>
      <c r="G150" s="15">
        <f t="shared" si="4"/>
        <v>0</v>
      </c>
    </row>
    <row r="151" spans="1:7" s="6" customFormat="1" ht="45" x14ac:dyDescent="0.25">
      <c r="A151" s="24" t="s">
        <v>35</v>
      </c>
      <c r="B151" s="23">
        <v>69064.100000000006</v>
      </c>
      <c r="C151" s="23">
        <v>48194</v>
      </c>
      <c r="D151" s="23">
        <f t="shared" si="7"/>
        <v>69.781550762262881</v>
      </c>
      <c r="E151" s="26">
        <v>48316.1</v>
      </c>
      <c r="F151" s="26">
        <v>32186.7</v>
      </c>
      <c r="G151" s="15">
        <f t="shared" si="4"/>
        <v>66.616924793184879</v>
      </c>
    </row>
    <row r="152" spans="1:7" s="6" customFormat="1" ht="30" x14ac:dyDescent="0.25">
      <c r="A152" s="24" t="s">
        <v>36</v>
      </c>
      <c r="B152" s="23">
        <v>26809.7</v>
      </c>
      <c r="C152" s="23">
        <v>12976.6</v>
      </c>
      <c r="D152" s="23">
        <f t="shared" si="7"/>
        <v>48.402630391238993</v>
      </c>
      <c r="E152" s="26">
        <v>23996</v>
      </c>
      <c r="F152" s="26">
        <v>9846.7999999999993</v>
      </c>
      <c r="G152" s="15">
        <f t="shared" si="4"/>
        <v>41.035172528754785</v>
      </c>
    </row>
    <row r="153" spans="1:7" s="6" customFormat="1" ht="30" x14ac:dyDescent="0.25">
      <c r="A153" s="24" t="s">
        <v>37</v>
      </c>
      <c r="B153" s="23">
        <v>17000</v>
      </c>
      <c r="C153" s="23">
        <v>0</v>
      </c>
      <c r="D153" s="23">
        <f t="shared" si="7"/>
        <v>0</v>
      </c>
      <c r="E153" s="26">
        <v>18042</v>
      </c>
      <c r="F153" s="26">
        <v>0</v>
      </c>
      <c r="G153" s="15">
        <f t="shared" ref="G153:G199" si="8">F153/E153*100</f>
        <v>0</v>
      </c>
    </row>
    <row r="154" spans="1:7" s="6" customFormat="1" ht="75" x14ac:dyDescent="0.25">
      <c r="A154" s="24" t="s">
        <v>38</v>
      </c>
      <c r="B154" s="23">
        <v>40547.800000000003</v>
      </c>
      <c r="C154" s="23">
        <v>32502</v>
      </c>
      <c r="D154" s="23">
        <f t="shared" si="7"/>
        <v>80.157246509058439</v>
      </c>
      <c r="E154" s="26" t="s">
        <v>155</v>
      </c>
      <c r="F154" s="26" t="s">
        <v>155</v>
      </c>
      <c r="G154" s="15" t="s">
        <v>155</v>
      </c>
    </row>
    <row r="155" spans="1:7" s="6" customFormat="1" x14ac:dyDescent="0.25">
      <c r="A155" s="24" t="s">
        <v>162</v>
      </c>
      <c r="B155" s="23" t="s">
        <v>155</v>
      </c>
      <c r="C155" s="23" t="s">
        <v>155</v>
      </c>
      <c r="D155" s="23" t="s">
        <v>155</v>
      </c>
      <c r="E155" s="26">
        <v>77846.5</v>
      </c>
      <c r="F155" s="26">
        <v>48652</v>
      </c>
      <c r="G155" s="15">
        <f t="shared" si="8"/>
        <v>62.497350555259388</v>
      </c>
    </row>
    <row r="156" spans="1:7" s="6" customFormat="1" ht="45" x14ac:dyDescent="0.25">
      <c r="A156" s="24" t="s">
        <v>163</v>
      </c>
      <c r="B156" s="23" t="s">
        <v>155</v>
      </c>
      <c r="C156" s="23" t="s">
        <v>155</v>
      </c>
      <c r="D156" s="23" t="s">
        <v>155</v>
      </c>
      <c r="E156" s="26">
        <v>58328.2</v>
      </c>
      <c r="F156" s="26">
        <v>41591.300000000003</v>
      </c>
      <c r="G156" s="15">
        <f t="shared" si="8"/>
        <v>71.30564632544808</v>
      </c>
    </row>
    <row r="157" spans="1:7" s="6" customFormat="1" ht="30" x14ac:dyDescent="0.25">
      <c r="A157" s="24" t="s">
        <v>164</v>
      </c>
      <c r="B157" s="23" t="s">
        <v>155</v>
      </c>
      <c r="C157" s="23" t="s">
        <v>155</v>
      </c>
      <c r="D157" s="23" t="s">
        <v>155</v>
      </c>
      <c r="E157" s="26">
        <v>6798.1</v>
      </c>
      <c r="F157" s="26">
        <v>2950</v>
      </c>
      <c r="G157" s="15">
        <f t="shared" si="8"/>
        <v>43.394477868816281</v>
      </c>
    </row>
    <row r="158" spans="1:7" s="6" customFormat="1" x14ac:dyDescent="0.25">
      <c r="A158" s="24" t="s">
        <v>165</v>
      </c>
      <c r="B158" s="23" t="s">
        <v>155</v>
      </c>
      <c r="C158" s="23" t="s">
        <v>155</v>
      </c>
      <c r="D158" s="23" t="s">
        <v>155</v>
      </c>
      <c r="E158" s="26">
        <v>1100</v>
      </c>
      <c r="F158" s="26">
        <v>0</v>
      </c>
      <c r="G158" s="15">
        <f t="shared" si="8"/>
        <v>0</v>
      </c>
    </row>
    <row r="159" spans="1:7" s="6" customFormat="1" ht="30" x14ac:dyDescent="0.25">
      <c r="A159" s="24" t="s">
        <v>14</v>
      </c>
      <c r="B159" s="23" t="s">
        <v>155</v>
      </c>
      <c r="C159" s="23" t="s">
        <v>155</v>
      </c>
      <c r="D159" s="23" t="s">
        <v>155</v>
      </c>
      <c r="E159" s="26">
        <v>9150</v>
      </c>
      <c r="F159" s="26">
        <v>1593.8</v>
      </c>
      <c r="G159" s="15">
        <f t="shared" si="8"/>
        <v>17.418579234972679</v>
      </c>
    </row>
    <row r="160" spans="1:7" s="6" customFormat="1" ht="30" x14ac:dyDescent="0.25">
      <c r="A160" s="24" t="s">
        <v>166</v>
      </c>
      <c r="B160" s="23" t="s">
        <v>155</v>
      </c>
      <c r="C160" s="23" t="s">
        <v>155</v>
      </c>
      <c r="D160" s="23" t="s">
        <v>155</v>
      </c>
      <c r="E160" s="26">
        <v>5319.1</v>
      </c>
      <c r="F160" s="26">
        <v>2895.8</v>
      </c>
      <c r="G160" s="15">
        <f t="shared" si="8"/>
        <v>54.441540862175927</v>
      </c>
    </row>
    <row r="161" spans="1:7" s="6" customFormat="1" ht="30" x14ac:dyDescent="0.25">
      <c r="A161" s="24" t="s">
        <v>167</v>
      </c>
      <c r="B161" s="23" t="s">
        <v>155</v>
      </c>
      <c r="C161" s="23" t="s">
        <v>155</v>
      </c>
      <c r="D161" s="23" t="s">
        <v>155</v>
      </c>
      <c r="E161" s="26">
        <v>12325.7</v>
      </c>
      <c r="F161" s="26">
        <v>14808.2</v>
      </c>
      <c r="G161" s="15">
        <f t="shared" si="8"/>
        <v>120.14084392772824</v>
      </c>
    </row>
    <row r="162" spans="1:7" s="6" customFormat="1" ht="57" x14ac:dyDescent="0.25">
      <c r="A162" s="10" t="s">
        <v>58</v>
      </c>
      <c r="B162" s="11">
        <f>SUM(B163:B163)</f>
        <v>2072.6999999999998</v>
      </c>
      <c r="C162" s="11">
        <f>SUM(C163:C163)</f>
        <v>701.1</v>
      </c>
      <c r="D162" s="11">
        <f>C162/B162*100</f>
        <v>33.825445071645682</v>
      </c>
      <c r="E162" s="16">
        <f>E163</f>
        <v>2676.3</v>
      </c>
      <c r="F162" s="16">
        <f>F163</f>
        <v>2369.1999999999998</v>
      </c>
      <c r="G162" s="16">
        <f t="shared" si="8"/>
        <v>88.525202705227358</v>
      </c>
    </row>
    <row r="163" spans="1:7" s="6" customFormat="1" ht="30" x14ac:dyDescent="0.25">
      <c r="A163" s="27" t="s">
        <v>59</v>
      </c>
      <c r="B163" s="23">
        <v>2072.6999999999998</v>
      </c>
      <c r="C163" s="23">
        <v>701.1</v>
      </c>
      <c r="D163" s="23">
        <v>0</v>
      </c>
      <c r="E163" s="26">
        <v>2676.3</v>
      </c>
      <c r="F163" s="26">
        <v>2369.1999999999998</v>
      </c>
      <c r="G163" s="15">
        <f t="shared" si="8"/>
        <v>88.525202705227358</v>
      </c>
    </row>
    <row r="164" spans="1:7" s="6" customFormat="1" ht="57" x14ac:dyDescent="0.25">
      <c r="A164" s="10" t="s">
        <v>39</v>
      </c>
      <c r="B164" s="11">
        <f>SUM(B165:B170)</f>
        <v>354795.89999999997</v>
      </c>
      <c r="C164" s="11">
        <f>SUM(C165:C170)</f>
        <v>169102.1</v>
      </c>
      <c r="D164" s="11">
        <f>C164/B164*100</f>
        <v>47.661796542744725</v>
      </c>
      <c r="E164" s="16">
        <f>E165</f>
        <v>197352.5</v>
      </c>
      <c r="F164" s="16">
        <f>F165</f>
        <v>38784.5</v>
      </c>
      <c r="G164" s="16">
        <f t="shared" si="8"/>
        <v>19.652398626822563</v>
      </c>
    </row>
    <row r="165" spans="1:7" s="6" customFormat="1" ht="30" x14ac:dyDescent="0.25">
      <c r="A165" s="24" t="s">
        <v>41</v>
      </c>
      <c r="B165" s="23">
        <v>3269</v>
      </c>
      <c r="C165" s="23">
        <v>1618</v>
      </c>
      <c r="D165" s="23">
        <f>C165/B165*100</f>
        <v>49.495258488834502</v>
      </c>
      <c r="E165" s="28">
        <v>197352.5</v>
      </c>
      <c r="F165" s="28">
        <v>38784.5</v>
      </c>
      <c r="G165" s="31">
        <f t="shared" si="8"/>
        <v>19.652398626822563</v>
      </c>
    </row>
    <row r="166" spans="1:7" s="6" customFormat="1" ht="30" x14ac:dyDescent="0.25">
      <c r="A166" s="24" t="s">
        <v>146</v>
      </c>
      <c r="B166" s="23">
        <v>16024.7</v>
      </c>
      <c r="C166" s="23">
        <v>0</v>
      </c>
      <c r="D166" s="23">
        <f t="shared" ref="D166:D170" si="9">C166/B166*100</f>
        <v>0</v>
      </c>
      <c r="E166" s="29"/>
      <c r="F166" s="29"/>
      <c r="G166" s="29"/>
    </row>
    <row r="167" spans="1:7" s="6" customFormat="1" ht="60" x14ac:dyDescent="0.25">
      <c r="A167" s="24" t="s">
        <v>40</v>
      </c>
      <c r="B167" s="23">
        <v>63021.5</v>
      </c>
      <c r="C167" s="23">
        <v>60965.5</v>
      </c>
      <c r="D167" s="23">
        <f t="shared" si="9"/>
        <v>96.737621287973155</v>
      </c>
      <c r="E167" s="29"/>
      <c r="F167" s="29"/>
      <c r="G167" s="29"/>
    </row>
    <row r="168" spans="1:7" s="6" customFormat="1" ht="30" x14ac:dyDescent="0.25">
      <c r="A168" s="24" t="s">
        <v>147</v>
      </c>
      <c r="B168" s="23">
        <v>195844.5</v>
      </c>
      <c r="C168" s="23">
        <v>39289.1</v>
      </c>
      <c r="D168" s="23">
        <f t="shared" si="9"/>
        <v>20.061375223710648</v>
      </c>
      <c r="E168" s="29"/>
      <c r="F168" s="29"/>
      <c r="G168" s="29"/>
    </row>
    <row r="169" spans="1:7" s="6" customFormat="1" x14ac:dyDescent="0.25">
      <c r="A169" s="24" t="s">
        <v>42</v>
      </c>
      <c r="B169" s="23">
        <v>59350.6</v>
      </c>
      <c r="C169" s="23">
        <v>59350.5</v>
      </c>
      <c r="D169" s="23">
        <f t="shared" si="9"/>
        <v>99.999831509706723</v>
      </c>
      <c r="E169" s="29"/>
      <c r="F169" s="29"/>
      <c r="G169" s="29"/>
    </row>
    <row r="170" spans="1:7" s="6" customFormat="1" x14ac:dyDescent="0.25">
      <c r="A170" s="24" t="s">
        <v>148</v>
      </c>
      <c r="B170" s="23">
        <v>17285.599999999999</v>
      </c>
      <c r="C170" s="23">
        <v>7879</v>
      </c>
      <c r="D170" s="23">
        <f t="shared" si="9"/>
        <v>45.581293099458513</v>
      </c>
      <c r="E170" s="30"/>
      <c r="F170" s="30"/>
      <c r="G170" s="30"/>
    </row>
    <row r="171" spans="1:7" s="6" customFormat="1" ht="57" x14ac:dyDescent="0.25">
      <c r="A171" s="10" t="s">
        <v>43</v>
      </c>
      <c r="B171" s="11">
        <f>SUM(B172:B177)</f>
        <v>70384.5</v>
      </c>
      <c r="C171" s="11">
        <f>SUM(C172:C177)</f>
        <v>15427.2</v>
      </c>
      <c r="D171" s="11">
        <f>C171/B171*100</f>
        <v>21.91846216141338</v>
      </c>
      <c r="E171" s="16">
        <f>E172</f>
        <v>58164.4</v>
      </c>
      <c r="F171" s="16">
        <f>F172</f>
        <v>8464.2999999999993</v>
      </c>
      <c r="G171" s="16">
        <f t="shared" si="8"/>
        <v>14.552372241439778</v>
      </c>
    </row>
    <row r="172" spans="1:7" s="6" customFormat="1" x14ac:dyDescent="0.25">
      <c r="A172" s="24" t="s">
        <v>149</v>
      </c>
      <c r="B172" s="23">
        <v>17184.599999999999</v>
      </c>
      <c r="C172" s="23">
        <v>0</v>
      </c>
      <c r="D172" s="23">
        <f>C172/B172*100</f>
        <v>0</v>
      </c>
      <c r="E172" s="28">
        <v>58164.4</v>
      </c>
      <c r="F172" s="28">
        <v>8464.2999999999993</v>
      </c>
      <c r="G172" s="31">
        <f t="shared" si="8"/>
        <v>14.552372241439778</v>
      </c>
    </row>
    <row r="173" spans="1:7" s="6" customFormat="1" x14ac:dyDescent="0.25">
      <c r="A173" s="24" t="s">
        <v>149</v>
      </c>
      <c r="B173" s="23">
        <v>5000</v>
      </c>
      <c r="C173" s="23">
        <v>0</v>
      </c>
      <c r="D173" s="23">
        <f t="shared" ref="D173:D177" si="10">C173/B173*100</f>
        <v>0</v>
      </c>
      <c r="E173" s="29"/>
      <c r="F173" s="29"/>
      <c r="G173" s="32"/>
    </row>
    <row r="174" spans="1:7" s="6" customFormat="1" ht="45" x14ac:dyDescent="0.25">
      <c r="A174" s="24" t="s">
        <v>44</v>
      </c>
      <c r="B174" s="23">
        <v>6178</v>
      </c>
      <c r="C174" s="23">
        <v>2453.9</v>
      </c>
      <c r="D174" s="23">
        <f t="shared" si="10"/>
        <v>39.719974101651026</v>
      </c>
      <c r="E174" s="29"/>
      <c r="F174" s="29"/>
      <c r="G174" s="32"/>
    </row>
    <row r="175" spans="1:7" s="6" customFormat="1" ht="30" x14ac:dyDescent="0.25">
      <c r="A175" s="24" t="s">
        <v>45</v>
      </c>
      <c r="B175" s="23">
        <v>16000</v>
      </c>
      <c r="C175" s="23">
        <v>6767.7</v>
      </c>
      <c r="D175" s="23">
        <f t="shared" si="10"/>
        <v>42.298124999999999</v>
      </c>
      <c r="E175" s="29"/>
      <c r="F175" s="29"/>
      <c r="G175" s="32"/>
    </row>
    <row r="176" spans="1:7" s="6" customFormat="1" ht="30" x14ac:dyDescent="0.25">
      <c r="A176" s="24" t="s">
        <v>46</v>
      </c>
      <c r="B176" s="23">
        <v>11337.3</v>
      </c>
      <c r="C176" s="23">
        <v>1354.4</v>
      </c>
      <c r="D176" s="23">
        <f t="shared" si="10"/>
        <v>11.946406992846622</v>
      </c>
      <c r="E176" s="29"/>
      <c r="F176" s="29"/>
      <c r="G176" s="32"/>
    </row>
    <row r="177" spans="1:7" s="6" customFormat="1" ht="30" x14ac:dyDescent="0.25">
      <c r="A177" s="24" t="s">
        <v>47</v>
      </c>
      <c r="B177" s="23">
        <v>14684.6</v>
      </c>
      <c r="C177" s="23">
        <v>4851.2</v>
      </c>
      <c r="D177" s="23">
        <f t="shared" si="10"/>
        <v>33.035969655285122</v>
      </c>
      <c r="E177" s="30"/>
      <c r="F177" s="30"/>
      <c r="G177" s="33"/>
    </row>
    <row r="178" spans="1:7" s="6" customFormat="1" ht="57" x14ac:dyDescent="0.25">
      <c r="A178" s="10" t="s">
        <v>48</v>
      </c>
      <c r="B178" s="11">
        <f>SUM(B179:B182)</f>
        <v>227889</v>
      </c>
      <c r="C178" s="11">
        <f>SUM(C179:C182)</f>
        <v>183778.7</v>
      </c>
      <c r="D178" s="11">
        <f>C178/B178*100</f>
        <v>80.643953854727528</v>
      </c>
      <c r="E178" s="16">
        <f>SUM(E179:E183)</f>
        <v>197851.3</v>
      </c>
      <c r="F178" s="16">
        <f>SUM(F179:F183)</f>
        <v>114366.40000000001</v>
      </c>
      <c r="G178" s="16">
        <f t="shared" si="8"/>
        <v>57.804219633633956</v>
      </c>
    </row>
    <row r="179" spans="1:7" s="6" customFormat="1" ht="30" x14ac:dyDescent="0.25">
      <c r="A179" s="24" t="s">
        <v>49</v>
      </c>
      <c r="B179" s="23">
        <v>97278.9</v>
      </c>
      <c r="C179" s="23">
        <v>72921.3</v>
      </c>
      <c r="D179" s="23">
        <f>C179/B179*100</f>
        <v>74.961065554811995</v>
      </c>
      <c r="E179" s="26">
        <v>56328</v>
      </c>
      <c r="F179" s="26">
        <v>35848.400000000001</v>
      </c>
      <c r="G179" s="15" t="s">
        <v>155</v>
      </c>
    </row>
    <row r="180" spans="1:7" s="6" customFormat="1" ht="45" x14ac:dyDescent="0.25">
      <c r="A180" s="24" t="s">
        <v>50</v>
      </c>
      <c r="B180" s="23">
        <v>50000</v>
      </c>
      <c r="C180" s="23">
        <v>46537</v>
      </c>
      <c r="D180" s="23">
        <f t="shared" ref="D180:D182" si="11">C180/B180*100</f>
        <v>93.073999999999998</v>
      </c>
      <c r="E180" s="26">
        <v>35000</v>
      </c>
      <c r="F180" s="26">
        <v>9391.1</v>
      </c>
      <c r="G180" s="15">
        <f t="shared" si="8"/>
        <v>26.831714285714288</v>
      </c>
    </row>
    <row r="181" spans="1:7" s="6" customFormat="1" ht="30" x14ac:dyDescent="0.25">
      <c r="A181" s="24" t="s">
        <v>17</v>
      </c>
      <c r="B181" s="23">
        <v>72310.100000000006</v>
      </c>
      <c r="C181" s="23">
        <v>54680.2</v>
      </c>
      <c r="D181" s="23">
        <f t="shared" si="11"/>
        <v>75.619035238507465</v>
      </c>
      <c r="E181" s="26">
        <v>88227.5</v>
      </c>
      <c r="F181" s="26">
        <v>59068.6</v>
      </c>
      <c r="G181" s="15">
        <f t="shared" si="8"/>
        <v>66.95032727890964</v>
      </c>
    </row>
    <row r="182" spans="1:7" s="6" customFormat="1" ht="60" x14ac:dyDescent="0.25">
      <c r="A182" s="24" t="s">
        <v>150</v>
      </c>
      <c r="B182" s="23">
        <v>8300</v>
      </c>
      <c r="C182" s="23">
        <v>9640.2000000000007</v>
      </c>
      <c r="D182" s="23">
        <f t="shared" si="11"/>
        <v>116.14698795180725</v>
      </c>
      <c r="E182" s="26" t="s">
        <v>155</v>
      </c>
      <c r="F182" s="26" t="s">
        <v>155</v>
      </c>
      <c r="G182" s="15" t="s">
        <v>155</v>
      </c>
    </row>
    <row r="183" spans="1:7" s="6" customFormat="1" ht="45" x14ac:dyDescent="0.25">
      <c r="A183" s="24" t="s">
        <v>81</v>
      </c>
      <c r="B183" s="23" t="s">
        <v>155</v>
      </c>
      <c r="C183" s="23" t="s">
        <v>155</v>
      </c>
      <c r="D183" s="23" t="s">
        <v>155</v>
      </c>
      <c r="E183" s="26">
        <v>18295.8</v>
      </c>
      <c r="F183" s="26">
        <v>10058.299999999999</v>
      </c>
      <c r="G183" s="15">
        <f t="shared" si="8"/>
        <v>54.976005422009422</v>
      </c>
    </row>
    <row r="184" spans="1:7" s="6" customFormat="1" ht="114" x14ac:dyDescent="0.25">
      <c r="A184" s="10" t="s">
        <v>51</v>
      </c>
      <c r="B184" s="11">
        <f>B185</f>
        <v>399457</v>
      </c>
      <c r="C184" s="11">
        <f>C185</f>
        <v>255363.5</v>
      </c>
      <c r="D184" s="11">
        <f t="shared" ref="D184:D191" si="12">C184/B184*100</f>
        <v>63.927656794097985</v>
      </c>
      <c r="E184" s="16">
        <f>E185</f>
        <v>123251</v>
      </c>
      <c r="F184" s="16">
        <f>F185</f>
        <v>4400.6000000000004</v>
      </c>
      <c r="G184" s="16">
        <f t="shared" si="8"/>
        <v>3.5704375623727191</v>
      </c>
    </row>
    <row r="185" spans="1:7" s="6" customFormat="1" ht="105" x14ac:dyDescent="0.25">
      <c r="A185" s="24" t="s">
        <v>51</v>
      </c>
      <c r="B185" s="23">
        <v>399457</v>
      </c>
      <c r="C185" s="23">
        <v>255363.5</v>
      </c>
      <c r="D185" s="23">
        <f t="shared" si="12"/>
        <v>63.927656794097985</v>
      </c>
      <c r="E185" s="26">
        <v>123251</v>
      </c>
      <c r="F185" s="26">
        <v>4400.6000000000004</v>
      </c>
      <c r="G185" s="15">
        <f t="shared" si="8"/>
        <v>3.5704375623727191</v>
      </c>
    </row>
    <row r="186" spans="1:7" s="6" customFormat="1" ht="42.75" x14ac:dyDescent="0.25">
      <c r="A186" s="10" t="s">
        <v>52</v>
      </c>
      <c r="B186" s="11">
        <v>61333.2</v>
      </c>
      <c r="C186" s="11">
        <v>37217.1</v>
      </c>
      <c r="D186" s="11">
        <f t="shared" si="12"/>
        <v>60.680186261274486</v>
      </c>
      <c r="E186" s="16">
        <v>74328.399999999994</v>
      </c>
      <c r="F186" s="16">
        <v>45971.7</v>
      </c>
      <c r="G186" s="16">
        <f t="shared" si="8"/>
        <v>61.849441128828289</v>
      </c>
    </row>
    <row r="187" spans="1:7" s="6" customFormat="1" ht="42.75" x14ac:dyDescent="0.25">
      <c r="A187" s="10" t="s">
        <v>53</v>
      </c>
      <c r="B187" s="11">
        <f>SUM(B188:B191)</f>
        <v>3532035.8</v>
      </c>
      <c r="C187" s="11">
        <f>SUM(C188:C191)</f>
        <v>2722486.5000000005</v>
      </c>
      <c r="D187" s="11">
        <f t="shared" si="12"/>
        <v>77.079810459452318</v>
      </c>
      <c r="E187" s="16">
        <f>SUM(E188:E192)</f>
        <v>3907001.8999999994</v>
      </c>
      <c r="F187" s="16">
        <f>SUM(F188:F192)</f>
        <v>2987973.3</v>
      </c>
      <c r="G187" s="16">
        <f t="shared" si="8"/>
        <v>76.477395621435463</v>
      </c>
    </row>
    <row r="188" spans="1:7" s="6" customFormat="1" ht="45" x14ac:dyDescent="0.25">
      <c r="A188" s="24" t="s">
        <v>54</v>
      </c>
      <c r="B188" s="23">
        <v>60069.3</v>
      </c>
      <c r="C188" s="23">
        <v>41249.800000000003</v>
      </c>
      <c r="D188" s="23">
        <f t="shared" si="12"/>
        <v>68.670352409633537</v>
      </c>
      <c r="E188" s="26">
        <v>60219.9</v>
      </c>
      <c r="F188" s="26">
        <v>44713.5</v>
      </c>
      <c r="G188" s="15">
        <f t="shared" si="8"/>
        <v>74.250372385208209</v>
      </c>
    </row>
    <row r="189" spans="1:7" s="6" customFormat="1" ht="45" x14ac:dyDescent="0.25">
      <c r="A189" s="24" t="s">
        <v>55</v>
      </c>
      <c r="B189" s="23">
        <v>2499500</v>
      </c>
      <c r="C189" s="23">
        <v>2011772.6</v>
      </c>
      <c r="D189" s="23">
        <f t="shared" si="12"/>
        <v>80.48700140028005</v>
      </c>
      <c r="E189" s="26">
        <v>2599500</v>
      </c>
      <c r="F189" s="26">
        <v>2011296</v>
      </c>
      <c r="G189" s="15">
        <f t="shared" si="8"/>
        <v>77.372417772648589</v>
      </c>
    </row>
    <row r="190" spans="1:7" s="6" customFormat="1" ht="30" x14ac:dyDescent="0.25">
      <c r="A190" s="24" t="s">
        <v>56</v>
      </c>
      <c r="B190" s="23">
        <v>943773.7</v>
      </c>
      <c r="C190" s="23">
        <v>648669.5</v>
      </c>
      <c r="D190" s="23">
        <f t="shared" si="12"/>
        <v>68.731466028349814</v>
      </c>
      <c r="E190" s="26">
        <v>1217294.7</v>
      </c>
      <c r="F190" s="26">
        <v>910290.8</v>
      </c>
      <c r="G190" s="15">
        <f t="shared" si="8"/>
        <v>74.779821188739277</v>
      </c>
    </row>
    <row r="191" spans="1:7" s="6" customFormat="1" ht="30" x14ac:dyDescent="0.25">
      <c r="A191" s="24" t="s">
        <v>57</v>
      </c>
      <c r="B191" s="23">
        <v>28692.799999999999</v>
      </c>
      <c r="C191" s="23">
        <v>20794.599999999999</v>
      </c>
      <c r="D191" s="23">
        <f t="shared" si="12"/>
        <v>72.473233703228672</v>
      </c>
      <c r="E191" s="26">
        <v>29967.3</v>
      </c>
      <c r="F191" s="26">
        <v>21673</v>
      </c>
      <c r="G191" s="15">
        <f t="shared" si="8"/>
        <v>72.322164492630307</v>
      </c>
    </row>
    <row r="192" spans="1:7" s="6" customFormat="1" ht="30" x14ac:dyDescent="0.25">
      <c r="A192" s="24" t="s">
        <v>168</v>
      </c>
      <c r="B192" s="23" t="s">
        <v>155</v>
      </c>
      <c r="C192" s="23" t="s">
        <v>155</v>
      </c>
      <c r="D192" s="23" t="s">
        <v>155</v>
      </c>
      <c r="E192" s="26">
        <v>20</v>
      </c>
      <c r="F192" s="26">
        <v>0</v>
      </c>
      <c r="G192" s="15">
        <f t="shared" si="8"/>
        <v>0</v>
      </c>
    </row>
    <row r="193" spans="1:7" s="6" customFormat="1" ht="42.75" x14ac:dyDescent="0.25">
      <c r="A193" s="17" t="s">
        <v>169</v>
      </c>
      <c r="B193" s="11" t="s">
        <v>155</v>
      </c>
      <c r="C193" s="11" t="s">
        <v>155</v>
      </c>
      <c r="D193" s="11" t="s">
        <v>155</v>
      </c>
      <c r="E193" s="16">
        <f>SUM(E194:E195)</f>
        <v>212020</v>
      </c>
      <c r="F193" s="16">
        <f>SUM(F194:F195)</f>
        <v>115265.8</v>
      </c>
      <c r="G193" s="16">
        <f t="shared" si="8"/>
        <v>54.365531553627022</v>
      </c>
    </row>
    <row r="194" spans="1:7" s="6" customFormat="1" ht="45" x14ac:dyDescent="0.25">
      <c r="A194" s="22" t="s">
        <v>170</v>
      </c>
      <c r="B194" s="23" t="s">
        <v>155</v>
      </c>
      <c r="C194" s="23" t="s">
        <v>155</v>
      </c>
      <c r="D194" s="23" t="s">
        <v>155</v>
      </c>
      <c r="E194" s="26">
        <v>209490</v>
      </c>
      <c r="F194" s="26">
        <v>115265.8</v>
      </c>
      <c r="G194" s="15">
        <f t="shared" si="8"/>
        <v>55.02210129361783</v>
      </c>
    </row>
    <row r="195" spans="1:7" s="6" customFormat="1" ht="60" x14ac:dyDescent="0.25">
      <c r="A195" s="22" t="s">
        <v>171</v>
      </c>
      <c r="B195" s="23" t="s">
        <v>155</v>
      </c>
      <c r="C195" s="23" t="s">
        <v>155</v>
      </c>
      <c r="D195" s="23" t="s">
        <v>155</v>
      </c>
      <c r="E195" s="26">
        <v>2530</v>
      </c>
      <c r="F195" s="26">
        <v>0</v>
      </c>
      <c r="G195" s="15">
        <f t="shared" si="8"/>
        <v>0</v>
      </c>
    </row>
    <row r="196" spans="1:7" s="6" customFormat="1" ht="42.75" x14ac:dyDescent="0.25">
      <c r="A196" s="10" t="s">
        <v>172</v>
      </c>
      <c r="B196" s="11" t="s">
        <v>155</v>
      </c>
      <c r="C196" s="11" t="s">
        <v>155</v>
      </c>
      <c r="D196" s="11" t="s">
        <v>155</v>
      </c>
      <c r="E196" s="16">
        <v>7200</v>
      </c>
      <c r="F196" s="16">
        <v>213.8</v>
      </c>
      <c r="G196" s="16">
        <f t="shared" si="8"/>
        <v>2.9694444444444446</v>
      </c>
    </row>
    <row r="197" spans="1:7" s="6" customFormat="1" ht="42.75" x14ac:dyDescent="0.25">
      <c r="A197" s="10" t="s">
        <v>173</v>
      </c>
      <c r="B197" s="11" t="s">
        <v>155</v>
      </c>
      <c r="C197" s="11" t="s">
        <v>155</v>
      </c>
      <c r="D197" s="11" t="s">
        <v>155</v>
      </c>
      <c r="E197" s="16">
        <v>3937.5</v>
      </c>
      <c r="F197" s="16">
        <v>0</v>
      </c>
      <c r="G197" s="16">
        <f t="shared" si="8"/>
        <v>0</v>
      </c>
    </row>
    <row r="198" spans="1:7" s="6" customFormat="1" ht="42.75" x14ac:dyDescent="0.25">
      <c r="A198" s="10" t="s">
        <v>174</v>
      </c>
      <c r="B198" s="11" t="s">
        <v>155</v>
      </c>
      <c r="C198" s="11" t="s">
        <v>155</v>
      </c>
      <c r="D198" s="11" t="s">
        <v>155</v>
      </c>
      <c r="E198" s="16">
        <v>211891.8</v>
      </c>
      <c r="F198" s="16">
        <v>143033.70000000001</v>
      </c>
      <c r="G198" s="16">
        <f t="shared" si="8"/>
        <v>67.5031785090315</v>
      </c>
    </row>
    <row r="199" spans="1:7" x14ac:dyDescent="0.25">
      <c r="A199" s="17" t="s">
        <v>3</v>
      </c>
      <c r="B199" s="11">
        <f>B6+B15+B17+B21+B23+B31+B42+B46+B50+B55+B64+B66+B80+B83+B96+B108+B113+B120+B132+B136+B143+B145+B162+B164+B171+B178+B184+B186+B187</f>
        <v>26078560.900000002</v>
      </c>
      <c r="C199" s="11">
        <f>C6+C15+C17+C21+C23+C31+C42+C46+C50+C55+C64+C66+C80+C83+C96+C108+C113+C120+C132+C136+C143+C145+C162+C164+C171+C178+C184+C186+C187</f>
        <v>17590354.800000001</v>
      </c>
      <c r="D199" s="11">
        <f t="shared" si="3"/>
        <v>67.451401430667133</v>
      </c>
      <c r="E199" s="16">
        <f>E6+E15+E17+E21+E23+E31+E42+E46+E50+E55+E64+E66+E80+E83+E96+E108+E113+E120+E132+E136+E143+E145+E162+E164+E171+E178+E184+E186+E187+E193+E196+E197+E198</f>
        <v>28362548.09999999</v>
      </c>
      <c r="F199" s="16">
        <f>F6+F15+F17+F21+F23+F31+F42+F46+F50+F55+F64+F66+F80+F83+F96+F108+F113+F120+F132+F136+F143+F145+F162+F164+F171+F178+F184+F186+F187+F193+F196+F197+F198</f>
        <v>19925529.899999999</v>
      </c>
      <c r="G199" s="16">
        <f t="shared" si="8"/>
        <v>70.252961157604901</v>
      </c>
    </row>
  </sheetData>
  <mergeCells count="13">
    <mergeCell ref="A3:A4"/>
    <mergeCell ref="A1:D1"/>
    <mergeCell ref="B3:D3"/>
    <mergeCell ref="E3:G3"/>
    <mergeCell ref="E72:E79"/>
    <mergeCell ref="F72:F79"/>
    <mergeCell ref="G72:G79"/>
    <mergeCell ref="E165:E170"/>
    <mergeCell ref="F165:F170"/>
    <mergeCell ref="G165:G170"/>
    <mergeCell ref="E172:E177"/>
    <mergeCell ref="F172:F177"/>
    <mergeCell ref="G172:G177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ГП</vt:lpstr>
      <vt:lpstr>Лист2</vt:lpstr>
      <vt:lpstr>Лист3</vt:lpstr>
      <vt:lpstr>ГП!Заголовки_для_печати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2016-04-26T10:32:42Z</cp:lastPrinted>
  <dcterms:created xsi:type="dcterms:W3CDTF">2016-04-26T07:19:48Z</dcterms:created>
  <dcterms:modified xsi:type="dcterms:W3CDTF">2016-11-09T03:11:02Z</dcterms:modified>
</cp:coreProperties>
</file>