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ОТКРЫТЫЙ БЮДЖЕТ_data\20160728-data\НА САЙТ\Отчеты об исполнении бюджета Магаданской области за 9 месяцев\"/>
    </mc:Choice>
  </mc:AlternateContent>
  <bookViews>
    <workbookView xWindow="480" yWindow="75" windowWidth="21840" windowHeight="12075"/>
  </bookViews>
  <sheets>
    <sheet name="РЗПР" sheetId="1" r:id="rId1"/>
  </sheets>
  <definedNames>
    <definedName name="_xlnm._FilterDatabase" localSheetId="0" hidden="1">РЗПР!$A$4:$H$77</definedName>
  </definedNames>
  <calcPr calcId="152511"/>
</workbook>
</file>

<file path=xl/calcChain.xml><?xml version="1.0" encoding="utf-8"?>
<calcChain xmlns="http://schemas.openxmlformats.org/spreadsheetml/2006/main">
  <c r="J70" i="1" l="1"/>
  <c r="H67" i="1"/>
  <c r="G67" i="1"/>
  <c r="E67" i="1"/>
  <c r="D67" i="1"/>
  <c r="E62" i="1"/>
  <c r="D62" i="1"/>
  <c r="J53" i="1" l="1"/>
  <c r="K53" i="1"/>
  <c r="I53" i="1"/>
  <c r="F53" i="1"/>
  <c r="J63" i="1"/>
  <c r="I70" i="1"/>
  <c r="H62" i="1"/>
  <c r="K63" i="1"/>
  <c r="G62" i="1"/>
  <c r="I63" i="1"/>
  <c r="F63" i="1"/>
  <c r="K46" i="1"/>
  <c r="J46" i="1"/>
  <c r="I46" i="1"/>
  <c r="F46" i="1"/>
  <c r="D15" i="1" l="1"/>
  <c r="K76" i="1" l="1"/>
  <c r="J76" i="1"/>
  <c r="I76" i="1"/>
  <c r="F76" i="1"/>
  <c r="K75" i="1"/>
  <c r="J75" i="1"/>
  <c r="I75" i="1"/>
  <c r="F75" i="1"/>
  <c r="K74" i="1"/>
  <c r="J74" i="1"/>
  <c r="I74" i="1"/>
  <c r="F74" i="1"/>
  <c r="H73" i="1"/>
  <c r="G73" i="1"/>
  <c r="E73" i="1"/>
  <c r="D73" i="1"/>
  <c r="K72" i="1"/>
  <c r="J72" i="1"/>
  <c r="I72" i="1"/>
  <c r="F72" i="1"/>
  <c r="H71" i="1"/>
  <c r="G71" i="1"/>
  <c r="E71" i="1"/>
  <c r="D71" i="1"/>
  <c r="K69" i="1"/>
  <c r="J69" i="1"/>
  <c r="I69" i="1"/>
  <c r="F69" i="1"/>
  <c r="K67" i="1"/>
  <c r="K66" i="1"/>
  <c r="J66" i="1"/>
  <c r="I66" i="1"/>
  <c r="F66" i="1"/>
  <c r="K65" i="1"/>
  <c r="J65" i="1"/>
  <c r="I65" i="1"/>
  <c r="F65" i="1"/>
  <c r="J64" i="1"/>
  <c r="I64" i="1"/>
  <c r="F64" i="1"/>
  <c r="K62" i="1"/>
  <c r="K61" i="1"/>
  <c r="J61" i="1"/>
  <c r="I61" i="1"/>
  <c r="F61" i="1"/>
  <c r="K60" i="1"/>
  <c r="J60" i="1"/>
  <c r="I60" i="1"/>
  <c r="F60" i="1"/>
  <c r="K59" i="1"/>
  <c r="J59" i="1"/>
  <c r="I59" i="1"/>
  <c r="F59" i="1"/>
  <c r="K58" i="1"/>
  <c r="J58" i="1"/>
  <c r="I58" i="1"/>
  <c r="F58" i="1"/>
  <c r="K57" i="1"/>
  <c r="J57" i="1"/>
  <c r="I57" i="1"/>
  <c r="F57" i="1"/>
  <c r="H56" i="1"/>
  <c r="G56" i="1"/>
  <c r="E56" i="1"/>
  <c r="D56" i="1"/>
  <c r="K55" i="1"/>
  <c r="J55" i="1"/>
  <c r="I55" i="1"/>
  <c r="F55" i="1"/>
  <c r="K54" i="1"/>
  <c r="J54" i="1"/>
  <c r="I54" i="1"/>
  <c r="F54" i="1"/>
  <c r="K52" i="1"/>
  <c r="J52" i="1"/>
  <c r="I52" i="1"/>
  <c r="F52" i="1"/>
  <c r="K51" i="1"/>
  <c r="J51" i="1"/>
  <c r="I51" i="1"/>
  <c r="F51" i="1"/>
  <c r="K50" i="1"/>
  <c r="J50" i="1"/>
  <c r="I50" i="1"/>
  <c r="F50" i="1"/>
  <c r="K49" i="1"/>
  <c r="J49" i="1"/>
  <c r="I49" i="1"/>
  <c r="F49" i="1"/>
  <c r="H48" i="1"/>
  <c r="G48" i="1"/>
  <c r="E48" i="1"/>
  <c r="D48" i="1"/>
  <c r="K47" i="1"/>
  <c r="J47" i="1"/>
  <c r="I47" i="1"/>
  <c r="F47" i="1"/>
  <c r="K45" i="1"/>
  <c r="J45" i="1"/>
  <c r="I45" i="1"/>
  <c r="F45" i="1"/>
  <c r="H44" i="1"/>
  <c r="G44" i="1"/>
  <c r="E44" i="1"/>
  <c r="D44" i="1"/>
  <c r="K43" i="1"/>
  <c r="J43" i="1"/>
  <c r="I43" i="1"/>
  <c r="F43" i="1"/>
  <c r="K42" i="1"/>
  <c r="J42" i="1"/>
  <c r="I42" i="1"/>
  <c r="F42" i="1"/>
  <c r="K41" i="1"/>
  <c r="J41" i="1"/>
  <c r="I41" i="1"/>
  <c r="F41" i="1"/>
  <c r="K40" i="1"/>
  <c r="J40" i="1"/>
  <c r="I40" i="1"/>
  <c r="F40" i="1"/>
  <c r="K39" i="1"/>
  <c r="J39" i="1"/>
  <c r="I39" i="1"/>
  <c r="F39" i="1"/>
  <c r="K38" i="1"/>
  <c r="J38" i="1"/>
  <c r="I38" i="1"/>
  <c r="F38" i="1"/>
  <c r="H37" i="1"/>
  <c r="G37" i="1"/>
  <c r="E37" i="1"/>
  <c r="D37" i="1"/>
  <c r="K36" i="1"/>
  <c r="J36" i="1"/>
  <c r="I36" i="1"/>
  <c r="F36" i="1"/>
  <c r="K35" i="1"/>
  <c r="J35" i="1"/>
  <c r="I35" i="1"/>
  <c r="F35" i="1"/>
  <c r="H34" i="1"/>
  <c r="G34" i="1"/>
  <c r="E34" i="1"/>
  <c r="D34" i="1"/>
  <c r="K33" i="1"/>
  <c r="J33" i="1"/>
  <c r="I33" i="1"/>
  <c r="F33" i="1"/>
  <c r="J32" i="1"/>
  <c r="F32" i="1"/>
  <c r="K31" i="1"/>
  <c r="J31" i="1"/>
  <c r="I31" i="1"/>
  <c r="F31" i="1"/>
  <c r="K30" i="1"/>
  <c r="J30" i="1"/>
  <c r="I30" i="1"/>
  <c r="F30" i="1"/>
  <c r="H29" i="1"/>
  <c r="G29" i="1"/>
  <c r="E29" i="1"/>
  <c r="D29" i="1"/>
  <c r="K28" i="1"/>
  <c r="J28" i="1"/>
  <c r="I28" i="1"/>
  <c r="F28" i="1"/>
  <c r="K27" i="1"/>
  <c r="J27" i="1"/>
  <c r="I27" i="1"/>
  <c r="F27" i="1"/>
  <c r="K26" i="1"/>
  <c r="J26" i="1"/>
  <c r="I26" i="1"/>
  <c r="F26" i="1"/>
  <c r="K25" i="1"/>
  <c r="J25" i="1"/>
  <c r="I25" i="1"/>
  <c r="F25" i="1"/>
  <c r="J24" i="1"/>
  <c r="I24" i="1"/>
  <c r="F24" i="1"/>
  <c r="K23" i="1"/>
  <c r="J23" i="1"/>
  <c r="I23" i="1"/>
  <c r="F23" i="1"/>
  <c r="K22" i="1"/>
  <c r="J22" i="1"/>
  <c r="I22" i="1"/>
  <c r="F22" i="1"/>
  <c r="K21" i="1"/>
  <c r="J21" i="1"/>
  <c r="I21" i="1"/>
  <c r="F21" i="1"/>
  <c r="H20" i="1"/>
  <c r="G20" i="1"/>
  <c r="E20" i="1"/>
  <c r="D20" i="1"/>
  <c r="K19" i="1"/>
  <c r="J19" i="1"/>
  <c r="I19" i="1"/>
  <c r="F19" i="1"/>
  <c r="K18" i="1"/>
  <c r="J18" i="1"/>
  <c r="I18" i="1"/>
  <c r="F18" i="1"/>
  <c r="H17" i="1"/>
  <c r="G17" i="1"/>
  <c r="E17" i="1"/>
  <c r="D17" i="1"/>
  <c r="J16" i="1"/>
  <c r="H15" i="1"/>
  <c r="G15" i="1"/>
  <c r="E15" i="1"/>
  <c r="K14" i="1"/>
  <c r="J14" i="1"/>
  <c r="I14" i="1"/>
  <c r="F14" i="1"/>
  <c r="J13" i="1"/>
  <c r="F13" i="1"/>
  <c r="K12" i="1"/>
  <c r="J12" i="1"/>
  <c r="I12" i="1"/>
  <c r="F12" i="1"/>
  <c r="K11" i="1"/>
  <c r="J11" i="1"/>
  <c r="I11" i="1"/>
  <c r="F11" i="1"/>
  <c r="J10" i="1"/>
  <c r="F10" i="1"/>
  <c r="K9" i="1"/>
  <c r="J9" i="1"/>
  <c r="I9" i="1"/>
  <c r="F9" i="1"/>
  <c r="K8" i="1"/>
  <c r="J8" i="1"/>
  <c r="I8" i="1"/>
  <c r="F8" i="1"/>
  <c r="K7" i="1"/>
  <c r="J7" i="1"/>
  <c r="I7" i="1"/>
  <c r="F7" i="1"/>
  <c r="H6" i="1"/>
  <c r="G6" i="1"/>
  <c r="E6" i="1"/>
  <c r="D6" i="1"/>
  <c r="G77" i="1" l="1"/>
  <c r="H77" i="1"/>
  <c r="K71" i="1"/>
  <c r="K44" i="1"/>
  <c r="K37" i="1"/>
  <c r="K34" i="1"/>
  <c r="I34" i="1"/>
  <c r="I37" i="1"/>
  <c r="I62" i="1"/>
  <c r="I71" i="1"/>
  <c r="K73" i="1"/>
  <c r="I73" i="1"/>
  <c r="K56" i="1"/>
  <c r="I56" i="1"/>
  <c r="K48" i="1"/>
  <c r="K20" i="1"/>
  <c r="I20" i="1"/>
  <c r="K6" i="1"/>
  <c r="E77" i="1"/>
  <c r="D77" i="1"/>
  <c r="I67" i="1"/>
  <c r="I48" i="1"/>
  <c r="I44" i="1"/>
  <c r="I6" i="1"/>
  <c r="J73" i="1"/>
  <c r="J71" i="1"/>
  <c r="J67" i="1"/>
  <c r="J62" i="1"/>
  <c r="J56" i="1"/>
  <c r="J48" i="1"/>
  <c r="J44" i="1"/>
  <c r="J37" i="1"/>
  <c r="J34" i="1"/>
  <c r="J29" i="1"/>
  <c r="F29" i="1"/>
  <c r="J20" i="1"/>
  <c r="J17" i="1"/>
  <c r="F17" i="1"/>
  <c r="J15" i="1"/>
  <c r="J6" i="1"/>
  <c r="F6" i="1"/>
  <c r="I17" i="1"/>
  <c r="K17" i="1"/>
  <c r="F20" i="1"/>
  <c r="I29" i="1"/>
  <c r="K29" i="1"/>
  <c r="F34" i="1"/>
  <c r="F37" i="1"/>
  <c r="F44" i="1"/>
  <c r="F48" i="1"/>
  <c r="F56" i="1"/>
  <c r="F62" i="1"/>
  <c r="F67" i="1"/>
  <c r="F71" i="1"/>
  <c r="F73" i="1"/>
  <c r="I77" i="1" l="1"/>
  <c r="F77" i="1"/>
  <c r="J77" i="1"/>
  <c r="K77" i="1"/>
</calcChain>
</file>

<file path=xl/sharedStrings.xml><?xml version="1.0" encoding="utf-8"?>
<sst xmlns="http://schemas.openxmlformats.org/spreadsheetml/2006/main" count="241" uniqueCount="111">
  <si>
    <t>тыс. рублей</t>
  </si>
  <si>
    <t>Наименование</t>
  </si>
  <si>
    <t>Рз</t>
  </si>
  <si>
    <t>Пр</t>
  </si>
  <si>
    <t>2015 год</t>
  </si>
  <si>
    <t>2016 год</t>
  </si>
  <si>
    <t>Сводная бюджетная роспись</t>
  </si>
  <si>
    <t>Сумма</t>
  </si>
  <si>
    <t>%</t>
  </si>
  <si>
    <t>4</t>
  </si>
  <si>
    <t>5</t>
  </si>
  <si>
    <t>6=5/4*100</t>
  </si>
  <si>
    <t>7</t>
  </si>
  <si>
    <t>8</t>
  </si>
  <si>
    <t>9=8/7*100</t>
  </si>
  <si>
    <t>10=8-5</t>
  </si>
  <si>
    <t>11=8/5*100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</si>
  <si>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</si>
  <si>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</si>
  <si>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</si>
  <si>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</si>
  <si>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</si>
  <si>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</si>
  <si>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</si>
  <si>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</si>
  <si>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</si>
  <si>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</si>
  <si>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</si>
  <si>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</si>
  <si>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</si>
  <si>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</si>
  <si>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</si>
  <si>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</si>
  <si>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</si>
  <si>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-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</si>
  <si>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</si>
  <si>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</si>
  <si>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</si>
  <si>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</si>
  <si>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</si>
  <si>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</si>
  <si>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</si>
  <si>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</si>
  <si>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</si>
  <si>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14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</si>
  <si>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</si>
  <si>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</si>
  <si>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</si>
  <si>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</si>
  <si>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</si>
  <si>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</si>
  <si>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</si>
  <si>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</si>
  <si>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</si>
  <si>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</si>
  <si>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</si>
  <si>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</si>
  <si>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</si>
  <si>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</si>
  <si>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</si>
  <si>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</si>
  <si>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</si>
  <si>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</si>
  <si>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</si>
  <si>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</si>
  <si>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</si>
  <si>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</si>
  <si>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</si>
  <si>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</si>
  <si>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</si>
  <si>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</si>
  <si>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</si>
  <si>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</si>
  <si>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</si>
  <si>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</si>
  <si>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</si>
  <si>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</si>
  <si>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</si>
  <si>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</si>
  <si>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</si>
  <si>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</si>
  <si>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</si>
  <si>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</si>
  <si>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</si>
  <si>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</si>
  <si>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</si>
  <si>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</si>
  <si>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</si>
  <si>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</si>
  <si>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</si>
  <si>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</si>
  <si>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</si>
  <si>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</si>
  <si>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</si>
  <si>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</si>
  <si>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</si>
  <si>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</si>
  <si>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</si>
  <si>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</si>
  <si>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</t>
  </si>
  <si>
    <t>Динамика в сравнении с аналогичным периодом предыдущего года</t>
  </si>
  <si>
    <t>Кинематография</t>
  </si>
  <si>
    <t>Физическая культура</t>
  </si>
  <si>
    <t>Санаторно-оздоровительная помощь</t>
  </si>
  <si>
    <t>Телевидение и радиовещание</t>
  </si>
  <si>
    <t>Другие вопросы в области средств массовой информации</t>
  </si>
  <si>
    <t>Сведения об исполнении областного бюджета Магаданской области по расходам за  2016 года в разрезе разделов и подразделов классификации расходов в сравнении с запланированными значениями, а также в сравнении с соответствующим периодом предыдущего года</t>
  </si>
  <si>
    <t>Исполнено на 01.01.2016</t>
  </si>
  <si>
    <t>% исполнения на 01.01.16</t>
  </si>
  <si>
    <t>Исполнено на 01.01.17</t>
  </si>
  <si>
    <t>% исполнения на 01.01.17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</si>
</sst>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Roman"/>
      <family val="1"/>
    </font>
    <font>
      <sz val="10"/>
      <color rgb="FF000000"/>
      <name val="Times Roman"/>
      <family val="1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164" fontId="8" fillId="0" borderId="2" xfId="0" applyNumberFormat="1" applyFont="1" applyFill="1" applyBorder="1"/>
    <xf numFmtId="164" fontId="9" fillId="2" borderId="2" xfId="0" applyNumberFormat="1" applyFont="1" applyFill="1" applyBorder="1"/>
    <xf numFmtId="164" fontId="8" fillId="0" borderId="2" xfId="0" quotePrefix="1" applyNumberFormat="1" applyFont="1" applyFill="1" applyBorder="1" applyAlignment="1">
      <alignment horizontal="right"/>
    </xf>
    <xf numFmtId="164" fontId="8" fillId="0" borderId="2" xfId="0" quotePrefix="1" applyNumberFormat="1" applyFont="1" applyFill="1" applyBorder="1"/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wrapText="1"/>
    </xf>
    <xf numFmtId="164" fontId="8" fillId="3" borderId="2" xfId="0" applyNumberFormat="1" applyFont="1" applyFill="1" applyBorder="1"/>
    <xf numFmtId="0" fontId="0" fillId="3" borderId="0" xfId="0" applyFill="1"/>
    <xf numFmtId="164" fontId="8" fillId="3" borderId="2" xfId="0" quotePrefix="1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center" wrapText="1"/>
    </xf>
    <xf numFmtId="0" fontId="0" fillId="3" borderId="0" xfId="0" applyFont="1" applyFill="1"/>
    <xf numFmtId="164" fontId="1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2" xfId="0" quotePrefix="1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1" fillId="0" borderId="0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workbookViewId="0">
      <selection activeCell="H26" sqref="H26"/>
    </sheetView>
  </sheetViews>
  <sheetFormatPr defaultRowHeight="15" x14ac:dyDescent="0.25"/>
  <cols>
    <col min="1" max="1" width="55.7109375" customWidth="1"/>
    <col min="2" max="2" width="6.7109375" customWidth="1"/>
    <col min="3" max="3" width="5.140625" customWidth="1"/>
    <col min="4" max="4" width="15.42578125" style="29" customWidth="1"/>
    <col min="5" max="5" width="13.28515625" style="29" customWidth="1"/>
    <col min="6" max="6" width="13.5703125" style="29" customWidth="1"/>
    <col min="7" max="7" width="13.28515625" style="30" bestFit="1" customWidth="1"/>
    <col min="8" max="8" width="13" style="30" customWidth="1"/>
    <col min="9" max="9" width="13.7109375" style="34" customWidth="1"/>
    <col min="10" max="10" width="13.42578125" style="34" customWidth="1"/>
    <col min="11" max="11" width="11.28515625" style="35" customWidth="1"/>
  </cols>
  <sheetData>
    <row r="1" spans="1:11" ht="42" customHeight="1" x14ac:dyDescent="0.25">
      <c r="A1" s="36" t="s">
        <v>106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 customHeight="1" x14ac:dyDescent="0.25">
      <c r="A2" s="1"/>
      <c r="B2" s="1"/>
      <c r="C2" s="1"/>
      <c r="D2" s="31"/>
      <c r="E2" s="31"/>
      <c r="F2" s="31"/>
      <c r="G2" s="31"/>
      <c r="H2" s="31"/>
      <c r="I2" s="31"/>
      <c r="J2" s="37" t="s">
        <v>0</v>
      </c>
      <c r="K2" s="37"/>
    </row>
    <row r="3" spans="1:11" ht="60.75" customHeight="1" x14ac:dyDescent="0.25">
      <c r="A3" s="38" t="s">
        <v>1</v>
      </c>
      <c r="B3" s="38" t="s">
        <v>2</v>
      </c>
      <c r="C3" s="38" t="s">
        <v>3</v>
      </c>
      <c r="D3" s="39" t="s">
        <v>4</v>
      </c>
      <c r="E3" s="39"/>
      <c r="F3" s="39"/>
      <c r="G3" s="39" t="s">
        <v>5</v>
      </c>
      <c r="H3" s="39"/>
      <c r="I3" s="39"/>
      <c r="J3" s="40" t="s">
        <v>100</v>
      </c>
      <c r="K3" s="40"/>
    </row>
    <row r="4" spans="1:11" ht="41.25" customHeight="1" x14ac:dyDescent="0.25">
      <c r="A4" s="38"/>
      <c r="B4" s="38"/>
      <c r="C4" s="38"/>
      <c r="D4" s="2" t="s">
        <v>6</v>
      </c>
      <c r="E4" s="2" t="s">
        <v>107</v>
      </c>
      <c r="F4" s="3" t="s">
        <v>108</v>
      </c>
      <c r="G4" s="2" t="s">
        <v>6</v>
      </c>
      <c r="H4" s="2" t="s">
        <v>109</v>
      </c>
      <c r="I4" s="3" t="s">
        <v>110</v>
      </c>
      <c r="J4" s="4" t="s">
        <v>7</v>
      </c>
      <c r="K4" s="4" t="s">
        <v>8</v>
      </c>
    </row>
    <row r="5" spans="1:11" ht="28.5" x14ac:dyDescent="0.25">
      <c r="A5" s="5">
        <v>1</v>
      </c>
      <c r="B5" s="5">
        <v>2</v>
      </c>
      <c r="C5" s="5">
        <v>3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4" t="s">
        <v>15</v>
      </c>
      <c r="K5" s="4" t="s">
        <v>16</v>
      </c>
    </row>
    <row r="6" spans="1:11" x14ac:dyDescent="0.25">
      <c r="A6" s="6" t="s">
        <v>17</v>
      </c>
      <c r="B6" s="7" t="s">
        <v>18</v>
      </c>
      <c r="C6" s="7" t="s">
        <v>19</v>
      </c>
      <c r="D6" s="23">
        <f>SUM(D7:D14)</f>
        <v>1171884.372</v>
      </c>
      <c r="E6" s="23">
        <f>SUM(E7:E14)</f>
        <v>1132449.22276</v>
      </c>
      <c r="F6" s="24">
        <f>E6/D6*100</f>
        <v>96.634894177085258</v>
      </c>
      <c r="G6" s="24">
        <f>SUM(G7:G14)</f>
        <v>1171179.59381</v>
      </c>
      <c r="H6" s="24">
        <f>SUM(H7:H14)</f>
        <v>1140809.7347599999</v>
      </c>
      <c r="I6" s="24">
        <f>H6/G6*100</f>
        <v>97.406899914367273</v>
      </c>
      <c r="J6" s="24">
        <f>H6-E6</f>
        <v>8360.5119999998715</v>
      </c>
      <c r="K6" s="13">
        <f>H6/E6*100</f>
        <v>100.73826815648508</v>
      </c>
    </row>
    <row r="7" spans="1:11" s="19" customFormat="1" ht="26.25" x14ac:dyDescent="0.25">
      <c r="A7" s="16" t="s">
        <v>20</v>
      </c>
      <c r="B7" s="17" t="s">
        <v>18</v>
      </c>
      <c r="C7" s="17" t="s">
        <v>21</v>
      </c>
      <c r="D7" s="25">
        <v>6625</v>
      </c>
      <c r="E7" s="32">
        <v>6518.8647600000004</v>
      </c>
      <c r="F7" s="25">
        <f>E7/D7*100</f>
        <v>98.397958641509447</v>
      </c>
      <c r="G7" s="25">
        <v>6910</v>
      </c>
      <c r="H7" s="25">
        <v>6905.7537499999999</v>
      </c>
      <c r="I7" s="25">
        <f t="shared" ref="I7:I70" si="0">H7/G7*100</f>
        <v>99.938549204052094</v>
      </c>
      <c r="J7" s="25">
        <f t="shared" ref="J7:J70" si="1">H7-E7</f>
        <v>386.88898999999947</v>
      </c>
      <c r="K7" s="18">
        <f t="shared" ref="K7:K69" si="2">H7/E7*100</f>
        <v>105.93491358148684</v>
      </c>
    </row>
    <row r="8" spans="1:11" s="19" customFormat="1" ht="39" x14ac:dyDescent="0.25">
      <c r="A8" s="16" t="s">
        <v>22</v>
      </c>
      <c r="B8" s="17" t="s">
        <v>18</v>
      </c>
      <c r="C8" s="17" t="s">
        <v>23</v>
      </c>
      <c r="D8" s="32">
        <v>124485.2</v>
      </c>
      <c r="E8" s="32">
        <v>121436.24743</v>
      </c>
      <c r="F8" s="25">
        <f t="shared" ref="F8:F71" si="3">E8/D8*100</f>
        <v>97.550750956740245</v>
      </c>
      <c r="G8" s="25">
        <v>127546.9</v>
      </c>
      <c r="H8" s="25">
        <v>125113.98072000001</v>
      </c>
      <c r="I8" s="25">
        <f t="shared" si="0"/>
        <v>98.092529665558331</v>
      </c>
      <c r="J8" s="25">
        <f t="shared" si="1"/>
        <v>3677.7332900000038</v>
      </c>
      <c r="K8" s="18">
        <f t="shared" si="2"/>
        <v>103.02853008704832</v>
      </c>
    </row>
    <row r="9" spans="1:11" s="19" customFormat="1" ht="39" x14ac:dyDescent="0.25">
      <c r="A9" s="16" t="s">
        <v>24</v>
      </c>
      <c r="B9" s="17" t="s">
        <v>18</v>
      </c>
      <c r="C9" s="17" t="s">
        <v>25</v>
      </c>
      <c r="D9" s="32">
        <v>219344.51699999999</v>
      </c>
      <c r="E9" s="32">
        <v>215681.93846999999</v>
      </c>
      <c r="F9" s="25">
        <f t="shared" si="3"/>
        <v>98.330216510495234</v>
      </c>
      <c r="G9" s="25">
        <v>214719.99588</v>
      </c>
      <c r="H9" s="25">
        <v>213573.42559999999</v>
      </c>
      <c r="I9" s="25">
        <f t="shared" si="0"/>
        <v>99.466016066505148</v>
      </c>
      <c r="J9" s="25">
        <f t="shared" si="1"/>
        <v>-2108.5128700000059</v>
      </c>
      <c r="K9" s="18">
        <f t="shared" si="2"/>
        <v>99.022397107074738</v>
      </c>
    </row>
    <row r="10" spans="1:11" s="19" customFormat="1" x14ac:dyDescent="0.25">
      <c r="A10" s="16" t="s">
        <v>26</v>
      </c>
      <c r="B10" s="17" t="s">
        <v>18</v>
      </c>
      <c r="C10" s="17" t="s">
        <v>27</v>
      </c>
      <c r="D10" s="32">
        <v>1108.5999999999999</v>
      </c>
      <c r="E10" s="32">
        <v>0</v>
      </c>
      <c r="F10" s="25">
        <f t="shared" si="3"/>
        <v>0</v>
      </c>
      <c r="G10" s="25">
        <v>0.6</v>
      </c>
      <c r="H10" s="25">
        <v>0</v>
      </c>
      <c r="I10" s="25">
        <v>0</v>
      </c>
      <c r="J10" s="25">
        <f t="shared" si="1"/>
        <v>0</v>
      </c>
      <c r="K10" s="18">
        <v>0</v>
      </c>
    </row>
    <row r="11" spans="1:11" s="19" customFormat="1" ht="39" x14ac:dyDescent="0.25">
      <c r="A11" s="16" t="s">
        <v>28</v>
      </c>
      <c r="B11" s="17" t="s">
        <v>18</v>
      </c>
      <c r="C11" s="17" t="s">
        <v>29</v>
      </c>
      <c r="D11" s="32">
        <v>125911.1</v>
      </c>
      <c r="E11" s="32">
        <v>122798.82286</v>
      </c>
      <c r="F11" s="25">
        <f t="shared" si="3"/>
        <v>97.528194781873879</v>
      </c>
      <c r="G11" s="25">
        <v>129522.5</v>
      </c>
      <c r="H11" s="25">
        <v>124863.76072000001</v>
      </c>
      <c r="I11" s="25">
        <f t="shared" si="0"/>
        <v>96.403142867069434</v>
      </c>
      <c r="J11" s="25">
        <f t="shared" si="1"/>
        <v>2064.9378600000055</v>
      </c>
      <c r="K11" s="18">
        <f t="shared" si="2"/>
        <v>101.6815616077641</v>
      </c>
    </row>
    <row r="12" spans="1:11" s="19" customFormat="1" x14ac:dyDescent="0.25">
      <c r="A12" s="16" t="s">
        <v>30</v>
      </c>
      <c r="B12" s="17" t="s">
        <v>18</v>
      </c>
      <c r="C12" s="17" t="s">
        <v>31</v>
      </c>
      <c r="D12" s="32">
        <v>73954.5</v>
      </c>
      <c r="E12" s="32">
        <v>73213.048240000004</v>
      </c>
      <c r="F12" s="25">
        <f t="shared" si="3"/>
        <v>98.997421711998598</v>
      </c>
      <c r="G12" s="25">
        <v>31146.5</v>
      </c>
      <c r="H12" s="25">
        <v>30356.473679999999</v>
      </c>
      <c r="I12" s="25">
        <f t="shared" si="0"/>
        <v>97.463514937472908</v>
      </c>
      <c r="J12" s="25">
        <f t="shared" si="1"/>
        <v>-42856.574560000008</v>
      </c>
      <c r="K12" s="18">
        <f t="shared" si="2"/>
        <v>41.463201450769148</v>
      </c>
    </row>
    <row r="13" spans="1:11" s="19" customFormat="1" x14ac:dyDescent="0.25">
      <c r="A13" s="16" t="s">
        <v>32</v>
      </c>
      <c r="B13" s="17" t="s">
        <v>18</v>
      </c>
      <c r="C13" s="17" t="s">
        <v>33</v>
      </c>
      <c r="D13" s="32">
        <v>13926.055</v>
      </c>
      <c r="E13" s="25">
        <v>0</v>
      </c>
      <c r="F13" s="25">
        <f t="shared" si="3"/>
        <v>0</v>
      </c>
      <c r="G13" s="25">
        <v>0.79793000000000003</v>
      </c>
      <c r="H13" s="25">
        <v>0</v>
      </c>
      <c r="I13" s="25">
        <v>0</v>
      </c>
      <c r="J13" s="25">
        <f t="shared" si="1"/>
        <v>0</v>
      </c>
      <c r="K13" s="20" t="s">
        <v>34</v>
      </c>
    </row>
    <row r="14" spans="1:11" s="19" customFormat="1" x14ac:dyDescent="0.25">
      <c r="A14" s="16" t="s">
        <v>35</v>
      </c>
      <c r="B14" s="17" t="s">
        <v>18</v>
      </c>
      <c r="C14" s="17" t="s">
        <v>36</v>
      </c>
      <c r="D14" s="32">
        <v>606529.4</v>
      </c>
      <c r="E14" s="32">
        <v>592800.30099999998</v>
      </c>
      <c r="F14" s="25">
        <f t="shared" si="3"/>
        <v>97.736449543913281</v>
      </c>
      <c r="G14" s="25">
        <v>661332.30000000005</v>
      </c>
      <c r="H14" s="25">
        <v>639996.34028999996</v>
      </c>
      <c r="I14" s="25">
        <f t="shared" si="0"/>
        <v>96.773791373867553</v>
      </c>
      <c r="J14" s="25">
        <f t="shared" si="1"/>
        <v>47196.039289999986</v>
      </c>
      <c r="K14" s="18">
        <f t="shared" si="2"/>
        <v>107.96154104685584</v>
      </c>
    </row>
    <row r="15" spans="1:11" x14ac:dyDescent="0.25">
      <c r="A15" s="6" t="s">
        <v>37</v>
      </c>
      <c r="B15" s="7" t="s">
        <v>21</v>
      </c>
      <c r="C15" s="7" t="s">
        <v>19</v>
      </c>
      <c r="D15" s="24">
        <f>D16</f>
        <v>0</v>
      </c>
      <c r="E15" s="24">
        <f>E16</f>
        <v>0</v>
      </c>
      <c r="F15" s="24">
        <v>0</v>
      </c>
      <c r="G15" s="24">
        <f>G16</f>
        <v>0</v>
      </c>
      <c r="H15" s="24">
        <f>H16</f>
        <v>0</v>
      </c>
      <c r="I15" s="24">
        <v>0</v>
      </c>
      <c r="J15" s="24">
        <f t="shared" si="1"/>
        <v>0</v>
      </c>
      <c r="K15" s="13">
        <v>0</v>
      </c>
    </row>
    <row r="16" spans="1:11" x14ac:dyDescent="0.25">
      <c r="A16" s="8" t="s">
        <v>38</v>
      </c>
      <c r="B16" s="9" t="s">
        <v>21</v>
      </c>
      <c r="C16" s="9" t="s">
        <v>23</v>
      </c>
      <c r="D16" s="33">
        <v>0</v>
      </c>
      <c r="E16" s="33">
        <v>0</v>
      </c>
      <c r="F16" s="26">
        <v>0</v>
      </c>
      <c r="G16" s="33">
        <v>0</v>
      </c>
      <c r="H16" s="33">
        <v>0</v>
      </c>
      <c r="I16" s="26">
        <v>0</v>
      </c>
      <c r="J16" s="26">
        <f t="shared" si="1"/>
        <v>0</v>
      </c>
      <c r="K16" s="12">
        <v>0</v>
      </c>
    </row>
    <row r="17" spans="1:11" x14ac:dyDescent="0.25">
      <c r="A17" s="6" t="s">
        <v>39</v>
      </c>
      <c r="B17" s="7" t="s">
        <v>23</v>
      </c>
      <c r="C17" s="7" t="s">
        <v>19</v>
      </c>
      <c r="D17" s="24">
        <f>SUM(D18:D19)</f>
        <v>731968.76599999995</v>
      </c>
      <c r="E17" s="24">
        <f>SUM(E18:E19)</f>
        <v>718016.55538999999</v>
      </c>
      <c r="F17" s="24">
        <f t="shared" si="3"/>
        <v>98.093878966141574</v>
      </c>
      <c r="G17" s="24">
        <f>SUM(G18:G19)</f>
        <v>732371.2</v>
      </c>
      <c r="H17" s="24">
        <f>SUM(H18:H19)</f>
        <v>729630.48806999996</v>
      </c>
      <c r="I17" s="24">
        <f t="shared" si="0"/>
        <v>99.625775572551191</v>
      </c>
      <c r="J17" s="24">
        <f t="shared" si="1"/>
        <v>11613.932679999969</v>
      </c>
      <c r="K17" s="13">
        <f t="shared" si="2"/>
        <v>101.6175020746829</v>
      </c>
    </row>
    <row r="18" spans="1:11" ht="26.25" x14ac:dyDescent="0.25">
      <c r="A18" s="8" t="s">
        <v>40</v>
      </c>
      <c r="B18" s="9" t="s">
        <v>23</v>
      </c>
      <c r="C18" s="9" t="s">
        <v>41</v>
      </c>
      <c r="D18" s="33">
        <v>41279.599999999999</v>
      </c>
      <c r="E18" s="33">
        <v>41272.205699999999</v>
      </c>
      <c r="F18" s="26">
        <f t="shared" si="3"/>
        <v>99.982087277977499</v>
      </c>
      <c r="G18" s="33">
        <v>55451.199999999997</v>
      </c>
      <c r="H18" s="33">
        <v>55451.199999999997</v>
      </c>
      <c r="I18" s="26">
        <f t="shared" si="0"/>
        <v>100</v>
      </c>
      <c r="J18" s="26">
        <f t="shared" si="1"/>
        <v>14178.994299999998</v>
      </c>
      <c r="K18" s="12">
        <f t="shared" si="2"/>
        <v>134.35482562542083</v>
      </c>
    </row>
    <row r="19" spans="1:11" x14ac:dyDescent="0.25">
      <c r="A19" s="8" t="s">
        <v>42</v>
      </c>
      <c r="B19" s="9" t="s">
        <v>23</v>
      </c>
      <c r="C19" s="9" t="s">
        <v>43</v>
      </c>
      <c r="D19" s="33">
        <v>690689.16599999997</v>
      </c>
      <c r="E19" s="33">
        <v>676744.34968999994</v>
      </c>
      <c r="F19" s="26">
        <f t="shared" si="3"/>
        <v>97.981028660003616</v>
      </c>
      <c r="G19" s="33">
        <v>676920</v>
      </c>
      <c r="H19" s="33">
        <v>674179.28807000001</v>
      </c>
      <c r="I19" s="26">
        <f t="shared" si="0"/>
        <v>99.595120260887555</v>
      </c>
      <c r="J19" s="26">
        <f t="shared" si="1"/>
        <v>-2565.0616199999349</v>
      </c>
      <c r="K19" s="12">
        <f t="shared" si="2"/>
        <v>99.620970367735623</v>
      </c>
    </row>
    <row r="20" spans="1:11" x14ac:dyDescent="0.25">
      <c r="A20" s="6" t="s">
        <v>45</v>
      </c>
      <c r="B20" s="7" t="s">
        <v>25</v>
      </c>
      <c r="C20" s="7" t="s">
        <v>19</v>
      </c>
      <c r="D20" s="24">
        <f>SUM(D21:D28)</f>
        <v>4202941.2820000006</v>
      </c>
      <c r="E20" s="24">
        <f>SUM(E21:E28)</f>
        <v>3735742.1340899998</v>
      </c>
      <c r="F20" s="24">
        <f t="shared" si="3"/>
        <v>88.883995360323468</v>
      </c>
      <c r="G20" s="24">
        <f>SUM(G21:G28)</f>
        <v>4704043.7690000003</v>
      </c>
      <c r="H20" s="24">
        <f>SUM(H21:H28)</f>
        <v>4486463.30889</v>
      </c>
      <c r="I20" s="24">
        <f t="shared" si="0"/>
        <v>95.374608086262469</v>
      </c>
      <c r="J20" s="24">
        <f t="shared" si="1"/>
        <v>750721.17480000015</v>
      </c>
      <c r="K20" s="13">
        <f t="shared" si="2"/>
        <v>120.09563690034699</v>
      </c>
    </row>
    <row r="21" spans="1:11" x14ac:dyDescent="0.25">
      <c r="A21" s="8" t="s">
        <v>46</v>
      </c>
      <c r="B21" s="9" t="s">
        <v>25</v>
      </c>
      <c r="C21" s="9" t="s">
        <v>18</v>
      </c>
      <c r="D21" s="33">
        <v>210130.6</v>
      </c>
      <c r="E21" s="33">
        <v>178851.34427</v>
      </c>
      <c r="F21" s="26">
        <f t="shared" si="3"/>
        <v>85.114373760889649</v>
      </c>
      <c r="G21" s="33">
        <v>179122.8</v>
      </c>
      <c r="H21" s="33">
        <v>170323.99273</v>
      </c>
      <c r="I21" s="26">
        <f t="shared" si="0"/>
        <v>95.08783512205035</v>
      </c>
      <c r="J21" s="26">
        <f t="shared" si="1"/>
        <v>-8527.3515400000033</v>
      </c>
      <c r="K21" s="12">
        <f t="shared" si="2"/>
        <v>95.232156864794476</v>
      </c>
    </row>
    <row r="22" spans="1:11" x14ac:dyDescent="0.25">
      <c r="A22" s="8" t="s">
        <v>47</v>
      </c>
      <c r="B22" s="9" t="s">
        <v>25</v>
      </c>
      <c r="C22" s="9" t="s">
        <v>21</v>
      </c>
      <c r="D22" s="33">
        <v>36250.800000000003</v>
      </c>
      <c r="E22" s="33">
        <v>36223.159740000003</v>
      </c>
      <c r="F22" s="26">
        <f t="shared" si="3"/>
        <v>99.923752689595815</v>
      </c>
      <c r="G22" s="33">
        <v>37363.4</v>
      </c>
      <c r="H22" s="33">
        <v>37025.953439999997</v>
      </c>
      <c r="I22" s="26">
        <f t="shared" si="0"/>
        <v>99.09685264189018</v>
      </c>
      <c r="J22" s="26">
        <f t="shared" si="1"/>
        <v>802.79369999999471</v>
      </c>
      <c r="K22" s="12">
        <f t="shared" si="2"/>
        <v>102.21624426406264</v>
      </c>
    </row>
    <row r="23" spans="1:11" x14ac:dyDescent="0.25">
      <c r="A23" s="8" t="s">
        <v>48</v>
      </c>
      <c r="B23" s="9" t="s">
        <v>25</v>
      </c>
      <c r="C23" s="9" t="s">
        <v>27</v>
      </c>
      <c r="D23" s="33">
        <v>373770.098</v>
      </c>
      <c r="E23" s="33">
        <v>372482.11557999998</v>
      </c>
      <c r="F23" s="26">
        <f t="shared" si="3"/>
        <v>99.65540784913189</v>
      </c>
      <c r="G23" s="33">
        <v>415821.4</v>
      </c>
      <c r="H23" s="33">
        <v>408567.10099000001</v>
      </c>
      <c r="I23" s="26">
        <f t="shared" si="0"/>
        <v>98.255429131353026</v>
      </c>
      <c r="J23" s="26">
        <f t="shared" si="1"/>
        <v>36084.985410000023</v>
      </c>
      <c r="K23" s="12">
        <f t="shared" si="2"/>
        <v>109.68770953037874</v>
      </c>
    </row>
    <row r="24" spans="1:11" x14ac:dyDescent="0.25">
      <c r="A24" s="8" t="s">
        <v>49</v>
      </c>
      <c r="B24" s="9" t="s">
        <v>25</v>
      </c>
      <c r="C24" s="9" t="s">
        <v>29</v>
      </c>
      <c r="D24" s="33">
        <v>399296.9</v>
      </c>
      <c r="E24" s="33">
        <v>189038.11702999999</v>
      </c>
      <c r="F24" s="26">
        <f t="shared" si="3"/>
        <v>47.342745969227408</v>
      </c>
      <c r="G24" s="33">
        <v>327985.7</v>
      </c>
      <c r="H24" s="33">
        <v>322954.45082000003</v>
      </c>
      <c r="I24" s="26">
        <f t="shared" si="0"/>
        <v>98.46601568909864</v>
      </c>
      <c r="J24" s="26">
        <f t="shared" si="1"/>
        <v>133916.33379000003</v>
      </c>
      <c r="K24" s="15" t="s">
        <v>34</v>
      </c>
    </row>
    <row r="25" spans="1:11" x14ac:dyDescent="0.25">
      <c r="A25" s="8" t="s">
        <v>50</v>
      </c>
      <c r="B25" s="9" t="s">
        <v>25</v>
      </c>
      <c r="C25" s="9" t="s">
        <v>31</v>
      </c>
      <c r="D25" s="33">
        <v>323623.09999999998</v>
      </c>
      <c r="E25" s="33">
        <v>322794.32335999998</v>
      </c>
      <c r="F25" s="26">
        <f t="shared" si="3"/>
        <v>99.743906834833481</v>
      </c>
      <c r="G25" s="33">
        <v>302090.09999999998</v>
      </c>
      <c r="H25" s="33">
        <v>295584.72629000002</v>
      </c>
      <c r="I25" s="26">
        <f t="shared" si="0"/>
        <v>97.846545216145799</v>
      </c>
      <c r="J25" s="26">
        <f t="shared" si="1"/>
        <v>-27209.59706999996</v>
      </c>
      <c r="K25" s="12">
        <f t="shared" si="2"/>
        <v>91.570608557556895</v>
      </c>
    </row>
    <row r="26" spans="1:11" x14ac:dyDescent="0.25">
      <c r="A26" s="8" t="s">
        <v>51</v>
      </c>
      <c r="B26" s="9" t="s">
        <v>25</v>
      </c>
      <c r="C26" s="9" t="s">
        <v>52</v>
      </c>
      <c r="D26" s="33">
        <v>303469.59999999998</v>
      </c>
      <c r="E26" s="33">
        <v>302409.11152999999</v>
      </c>
      <c r="F26" s="26">
        <f t="shared" si="3"/>
        <v>99.650545402241292</v>
      </c>
      <c r="G26" s="33">
        <v>387492.8</v>
      </c>
      <c r="H26" s="33">
        <v>386857.87523000001</v>
      </c>
      <c r="I26" s="26">
        <f t="shared" si="0"/>
        <v>99.836145401927467</v>
      </c>
      <c r="J26" s="26">
        <f t="shared" si="1"/>
        <v>84448.76370000001</v>
      </c>
      <c r="K26" s="12">
        <f t="shared" si="2"/>
        <v>127.92533706168521</v>
      </c>
    </row>
    <row r="27" spans="1:11" x14ac:dyDescent="0.25">
      <c r="A27" s="8" t="s">
        <v>53</v>
      </c>
      <c r="B27" s="9" t="s">
        <v>25</v>
      </c>
      <c r="C27" s="9" t="s">
        <v>41</v>
      </c>
      <c r="D27" s="33">
        <v>2243466.9610000001</v>
      </c>
      <c r="E27" s="33">
        <v>2028850.9401</v>
      </c>
      <c r="F27" s="26">
        <f t="shared" si="3"/>
        <v>90.433733831126389</v>
      </c>
      <c r="G27" s="33">
        <v>2683328.9419999998</v>
      </c>
      <c r="H27" s="33">
        <v>2536427.8832</v>
      </c>
      <c r="I27" s="26">
        <f t="shared" si="0"/>
        <v>94.525417420850829</v>
      </c>
      <c r="J27" s="26">
        <f t="shared" si="1"/>
        <v>507576.94310000003</v>
      </c>
      <c r="K27" s="12">
        <f t="shared" si="2"/>
        <v>125.0179514457076</v>
      </c>
    </row>
    <row r="28" spans="1:11" x14ac:dyDescent="0.25">
      <c r="A28" s="8" t="s">
        <v>54</v>
      </c>
      <c r="B28" s="9" t="s">
        <v>25</v>
      </c>
      <c r="C28" s="9" t="s">
        <v>55</v>
      </c>
      <c r="D28" s="33">
        <v>312933.223</v>
      </c>
      <c r="E28" s="33">
        <v>305093.02247999999</v>
      </c>
      <c r="F28" s="26">
        <f t="shared" si="3"/>
        <v>97.494609091090339</v>
      </c>
      <c r="G28" s="33">
        <v>370838.62699999998</v>
      </c>
      <c r="H28" s="33">
        <v>328721.32618999999</v>
      </c>
      <c r="I28" s="26">
        <f t="shared" si="0"/>
        <v>88.642687750540077</v>
      </c>
      <c r="J28" s="26">
        <f t="shared" si="1"/>
        <v>23628.303710000007</v>
      </c>
      <c r="K28" s="12">
        <f t="shared" si="2"/>
        <v>107.74462277699219</v>
      </c>
    </row>
    <row r="29" spans="1:11" x14ac:dyDescent="0.25">
      <c r="A29" s="6" t="s">
        <v>56</v>
      </c>
      <c r="B29" s="7" t="s">
        <v>27</v>
      </c>
      <c r="C29" s="7" t="s">
        <v>19</v>
      </c>
      <c r="D29" s="24">
        <f>SUM(D30:D33)</f>
        <v>5171735.6099999994</v>
      </c>
      <c r="E29" s="24">
        <f>SUM(E30:E33)</f>
        <v>5125559.00985</v>
      </c>
      <c r="F29" s="24">
        <f t="shared" si="3"/>
        <v>99.1071353287915</v>
      </c>
      <c r="G29" s="24">
        <f>SUM(G30:G33)</f>
        <v>4078581.7</v>
      </c>
      <c r="H29" s="24">
        <f>SUM(H30:H33)</f>
        <v>3779493.65191</v>
      </c>
      <c r="I29" s="24">
        <f t="shared" si="0"/>
        <v>92.66686142170451</v>
      </c>
      <c r="J29" s="24">
        <f t="shared" si="1"/>
        <v>-1346065.35794</v>
      </c>
      <c r="K29" s="13">
        <f t="shared" si="2"/>
        <v>73.738174600015142</v>
      </c>
    </row>
    <row r="30" spans="1:11" x14ac:dyDescent="0.25">
      <c r="A30" s="8" t="s">
        <v>57</v>
      </c>
      <c r="B30" s="9" t="s">
        <v>27</v>
      </c>
      <c r="C30" s="9" t="s">
        <v>18</v>
      </c>
      <c r="D30" s="33">
        <v>704154.3</v>
      </c>
      <c r="E30" s="33">
        <v>689022.01677999995</v>
      </c>
      <c r="F30" s="26">
        <f t="shared" si="3"/>
        <v>97.850998961449193</v>
      </c>
      <c r="G30" s="33">
        <v>169711.3</v>
      </c>
      <c r="H30" s="33">
        <v>169225.04814999999</v>
      </c>
      <c r="I30" s="26">
        <f t="shared" si="0"/>
        <v>99.713482926593571</v>
      </c>
      <c r="J30" s="26">
        <f t="shared" si="1"/>
        <v>-519796.96862999996</v>
      </c>
      <c r="K30" s="12">
        <f t="shared" si="2"/>
        <v>24.560180085512766</v>
      </c>
    </row>
    <row r="31" spans="1:11" x14ac:dyDescent="0.25">
      <c r="A31" s="8" t="s">
        <v>58</v>
      </c>
      <c r="B31" s="9" t="s">
        <v>27</v>
      </c>
      <c r="C31" s="9" t="s">
        <v>21</v>
      </c>
      <c r="D31" s="33">
        <v>4347481.3499999996</v>
      </c>
      <c r="E31" s="33">
        <v>4316586.8636400001</v>
      </c>
      <c r="F31" s="26">
        <f t="shared" si="3"/>
        <v>99.289370468259747</v>
      </c>
      <c r="G31" s="33">
        <v>3738798.7</v>
      </c>
      <c r="H31" s="33">
        <v>3440296.4160099998</v>
      </c>
      <c r="I31" s="26">
        <f t="shared" si="0"/>
        <v>92.016091051117556</v>
      </c>
      <c r="J31" s="26">
        <f t="shared" si="1"/>
        <v>-876290.4476300003</v>
      </c>
      <c r="K31" s="12">
        <f t="shared" si="2"/>
        <v>79.699459890144297</v>
      </c>
    </row>
    <row r="32" spans="1:11" x14ac:dyDescent="0.25">
      <c r="A32" s="8" t="s">
        <v>59</v>
      </c>
      <c r="B32" s="9" t="s">
        <v>27</v>
      </c>
      <c r="C32" s="10" t="s">
        <v>23</v>
      </c>
      <c r="D32" s="33">
        <v>60000</v>
      </c>
      <c r="E32" s="33">
        <v>59999.924129999999</v>
      </c>
      <c r="F32" s="26">
        <f t="shared" si="3"/>
        <v>99.99987354999999</v>
      </c>
      <c r="G32" s="33">
        <v>102434.1</v>
      </c>
      <c r="H32" s="33">
        <v>102434</v>
      </c>
      <c r="I32" s="27" t="s">
        <v>34</v>
      </c>
      <c r="J32" s="26">
        <f t="shared" si="1"/>
        <v>42434.075870000001</v>
      </c>
      <c r="K32" s="14" t="s">
        <v>34</v>
      </c>
    </row>
    <row r="33" spans="1:11" x14ac:dyDescent="0.25">
      <c r="A33" s="8" t="s">
        <v>60</v>
      </c>
      <c r="B33" s="9" t="s">
        <v>27</v>
      </c>
      <c r="C33" s="9" t="s">
        <v>27</v>
      </c>
      <c r="D33" s="33">
        <v>60099.96</v>
      </c>
      <c r="E33" s="33">
        <v>59950.205300000001</v>
      </c>
      <c r="F33" s="26">
        <f t="shared" si="3"/>
        <v>99.750823960614952</v>
      </c>
      <c r="G33" s="33">
        <v>67637.600000000006</v>
      </c>
      <c r="H33" s="33">
        <v>67538.187749999997</v>
      </c>
      <c r="I33" s="26">
        <f t="shared" si="0"/>
        <v>99.853022209540242</v>
      </c>
      <c r="J33" s="26">
        <f t="shared" si="1"/>
        <v>7587.9824499999959</v>
      </c>
      <c r="K33" s="12">
        <f t="shared" si="2"/>
        <v>112.65714172625192</v>
      </c>
    </row>
    <row r="34" spans="1:11" x14ac:dyDescent="0.25">
      <c r="A34" s="6" t="s">
        <v>61</v>
      </c>
      <c r="B34" s="7" t="s">
        <v>29</v>
      </c>
      <c r="C34" s="7" t="s">
        <v>19</v>
      </c>
      <c r="D34" s="24">
        <f>SUM(D35:D36)</f>
        <v>79322.8</v>
      </c>
      <c r="E34" s="24">
        <f>SUM(E35:E36)</f>
        <v>77200.405209999997</v>
      </c>
      <c r="F34" s="24">
        <f t="shared" si="3"/>
        <v>97.324357196165536</v>
      </c>
      <c r="G34" s="24">
        <f>SUM(G35:G36)</f>
        <v>59960.6</v>
      </c>
      <c r="H34" s="24">
        <f>SUM(H35:H36)</f>
        <v>59231.368629999997</v>
      </c>
      <c r="I34" s="24">
        <f t="shared" si="0"/>
        <v>98.783815755679555</v>
      </c>
      <c r="J34" s="24">
        <f t="shared" si="1"/>
        <v>-17969.03658</v>
      </c>
      <c r="K34" s="13">
        <f t="shared" si="2"/>
        <v>76.724168051811702</v>
      </c>
    </row>
    <row r="35" spans="1:11" ht="26.25" x14ac:dyDescent="0.25">
      <c r="A35" s="8" t="s">
        <v>62</v>
      </c>
      <c r="B35" s="9" t="s">
        <v>29</v>
      </c>
      <c r="C35" s="9" t="s">
        <v>23</v>
      </c>
      <c r="D35" s="33">
        <v>41108.400000000001</v>
      </c>
      <c r="E35" s="33">
        <v>40567.7863</v>
      </c>
      <c r="F35" s="26">
        <f t="shared" si="3"/>
        <v>98.684906977649334</v>
      </c>
      <c r="G35" s="33">
        <v>30039.8</v>
      </c>
      <c r="H35" s="33">
        <v>29865.594720000001</v>
      </c>
      <c r="I35" s="26">
        <f t="shared" si="0"/>
        <v>99.420085087117755</v>
      </c>
      <c r="J35" s="26">
        <f t="shared" si="1"/>
        <v>-10702.191579999999</v>
      </c>
      <c r="K35" s="12">
        <f t="shared" si="2"/>
        <v>73.618990445135537</v>
      </c>
    </row>
    <row r="36" spans="1:11" x14ac:dyDescent="0.25">
      <c r="A36" s="8" t="s">
        <v>63</v>
      </c>
      <c r="B36" s="9" t="s">
        <v>29</v>
      </c>
      <c r="C36" s="9" t="s">
        <v>27</v>
      </c>
      <c r="D36" s="33">
        <v>38214.400000000001</v>
      </c>
      <c r="E36" s="33">
        <v>36632.618909999997</v>
      </c>
      <c r="F36" s="26">
        <f t="shared" si="3"/>
        <v>95.860772143485178</v>
      </c>
      <c r="G36" s="33">
        <v>29920.799999999999</v>
      </c>
      <c r="H36" s="33">
        <v>29365.77391</v>
      </c>
      <c r="I36" s="26">
        <f t="shared" si="0"/>
        <v>98.145015875243985</v>
      </c>
      <c r="J36" s="26">
        <f t="shared" si="1"/>
        <v>-7266.8449999999975</v>
      </c>
      <c r="K36" s="12">
        <f t="shared" si="2"/>
        <v>80.162911590204956</v>
      </c>
    </row>
    <row r="37" spans="1:11" x14ac:dyDescent="0.25">
      <c r="A37" s="6" t="s">
        <v>64</v>
      </c>
      <c r="B37" s="7" t="s">
        <v>31</v>
      </c>
      <c r="C37" s="7" t="s">
        <v>19</v>
      </c>
      <c r="D37" s="24">
        <f>SUM(D38:D43)</f>
        <v>5279481.9000000004</v>
      </c>
      <c r="E37" s="24">
        <f>SUM(E38:E43)</f>
        <v>5220763.6906999992</v>
      </c>
      <c r="F37" s="24">
        <f t="shared" si="3"/>
        <v>98.88780356837664</v>
      </c>
      <c r="G37" s="24">
        <f>SUM(G38:G43)</f>
        <v>5506688.7000000002</v>
      </c>
      <c r="H37" s="24">
        <f>SUM(H38:H43)</f>
        <v>5424065.9442199999</v>
      </c>
      <c r="I37" s="24">
        <f t="shared" si="0"/>
        <v>98.499592762888525</v>
      </c>
      <c r="J37" s="24">
        <f t="shared" si="1"/>
        <v>203302.25352000073</v>
      </c>
      <c r="K37" s="13">
        <f t="shared" si="2"/>
        <v>103.89410947448461</v>
      </c>
    </row>
    <row r="38" spans="1:11" x14ac:dyDescent="0.25">
      <c r="A38" s="8" t="s">
        <v>65</v>
      </c>
      <c r="B38" s="9" t="s">
        <v>31</v>
      </c>
      <c r="C38" s="9" t="s">
        <v>18</v>
      </c>
      <c r="D38" s="33">
        <v>1397093.4</v>
      </c>
      <c r="E38" s="33">
        <v>1391823.11103</v>
      </c>
      <c r="F38" s="26">
        <f t="shared" si="3"/>
        <v>99.622767599503376</v>
      </c>
      <c r="G38" s="33">
        <v>1432805.6</v>
      </c>
      <c r="H38" s="33">
        <v>1407443.4148800001</v>
      </c>
      <c r="I38" s="26">
        <f t="shared" si="0"/>
        <v>98.229893495670311</v>
      </c>
      <c r="J38" s="26">
        <f t="shared" si="1"/>
        <v>15620.303850000026</v>
      </c>
      <c r="K38" s="12">
        <f t="shared" si="2"/>
        <v>101.12229088065942</v>
      </c>
    </row>
    <row r="39" spans="1:11" x14ac:dyDescent="0.25">
      <c r="A39" s="8" t="s">
        <v>66</v>
      </c>
      <c r="B39" s="9" t="s">
        <v>31</v>
      </c>
      <c r="C39" s="9" t="s">
        <v>21</v>
      </c>
      <c r="D39" s="33">
        <v>2510620.7000000002</v>
      </c>
      <c r="E39" s="33">
        <v>2475726.4539100002</v>
      </c>
      <c r="F39" s="26">
        <f t="shared" si="3"/>
        <v>98.610134693384794</v>
      </c>
      <c r="G39" s="33">
        <v>2602952.6</v>
      </c>
      <c r="H39" s="33">
        <v>2576498.1485700002</v>
      </c>
      <c r="I39" s="26">
        <f t="shared" si="0"/>
        <v>98.983675252864771</v>
      </c>
      <c r="J39" s="26">
        <f t="shared" si="1"/>
        <v>100771.69466000004</v>
      </c>
      <c r="K39" s="12">
        <f t="shared" si="2"/>
        <v>104.07038889538252</v>
      </c>
    </row>
    <row r="40" spans="1:11" x14ac:dyDescent="0.25">
      <c r="A40" s="8" t="s">
        <v>67</v>
      </c>
      <c r="B40" s="9" t="s">
        <v>31</v>
      </c>
      <c r="C40" s="9" t="s">
        <v>25</v>
      </c>
      <c r="D40" s="33">
        <v>716053.9</v>
      </c>
      <c r="E40" s="33">
        <v>710857.56123999995</v>
      </c>
      <c r="F40" s="26">
        <f t="shared" si="3"/>
        <v>99.27430899266102</v>
      </c>
      <c r="G40" s="33">
        <v>735288</v>
      </c>
      <c r="H40" s="33">
        <v>726615.66335000005</v>
      </c>
      <c r="I40" s="26">
        <f t="shared" si="0"/>
        <v>98.820552402595993</v>
      </c>
      <c r="J40" s="26">
        <f t="shared" si="1"/>
        <v>15758.102110000094</v>
      </c>
      <c r="K40" s="12">
        <f t="shared" si="2"/>
        <v>102.21677350980303</v>
      </c>
    </row>
    <row r="41" spans="1:11" ht="26.25" x14ac:dyDescent="0.25">
      <c r="A41" s="8" t="s">
        <v>68</v>
      </c>
      <c r="B41" s="9" t="s">
        <v>31</v>
      </c>
      <c r="C41" s="9" t="s">
        <v>27</v>
      </c>
      <c r="D41" s="33">
        <v>57984.3</v>
      </c>
      <c r="E41" s="33">
        <v>57966.477809999997</v>
      </c>
      <c r="F41" s="26">
        <f t="shared" si="3"/>
        <v>99.969263766226362</v>
      </c>
      <c r="G41" s="33">
        <v>62414.3</v>
      </c>
      <c r="H41" s="33">
        <v>61494.201399999998</v>
      </c>
      <c r="I41" s="26">
        <f t="shared" si="0"/>
        <v>98.525820845543393</v>
      </c>
      <c r="J41" s="26">
        <f t="shared" si="1"/>
        <v>3527.7235900000014</v>
      </c>
      <c r="K41" s="12">
        <f t="shared" si="2"/>
        <v>106.08579945388958</v>
      </c>
    </row>
    <row r="42" spans="1:11" x14ac:dyDescent="0.25">
      <c r="A42" s="8" t="s">
        <v>69</v>
      </c>
      <c r="B42" s="9" t="s">
        <v>31</v>
      </c>
      <c r="C42" s="9" t="s">
        <v>31</v>
      </c>
      <c r="D42" s="33">
        <v>258199.2</v>
      </c>
      <c r="E42" s="33">
        <v>254563.94438999999</v>
      </c>
      <c r="F42" s="26">
        <f t="shared" si="3"/>
        <v>98.59207324809681</v>
      </c>
      <c r="G42" s="33">
        <v>265861.3</v>
      </c>
      <c r="H42" s="33">
        <v>259016.02853000001</v>
      </c>
      <c r="I42" s="26">
        <f t="shared" si="0"/>
        <v>97.425247123218014</v>
      </c>
      <c r="J42" s="26">
        <f t="shared" si="1"/>
        <v>4452.0841400000209</v>
      </c>
      <c r="K42" s="12">
        <f t="shared" si="2"/>
        <v>101.74890601678426</v>
      </c>
    </row>
    <row r="43" spans="1:11" x14ac:dyDescent="0.25">
      <c r="A43" s="8" t="s">
        <v>70</v>
      </c>
      <c r="B43" s="9" t="s">
        <v>31</v>
      </c>
      <c r="C43" s="9" t="s">
        <v>41</v>
      </c>
      <c r="D43" s="33">
        <v>339530.4</v>
      </c>
      <c r="E43" s="33">
        <v>329826.14231999998</v>
      </c>
      <c r="F43" s="26">
        <f t="shared" si="3"/>
        <v>97.141858967562243</v>
      </c>
      <c r="G43" s="33">
        <v>407366.9</v>
      </c>
      <c r="H43" s="33">
        <v>392998.48749000003</v>
      </c>
      <c r="I43" s="26">
        <f t="shared" si="0"/>
        <v>96.472857144259876</v>
      </c>
      <c r="J43" s="26">
        <f t="shared" si="1"/>
        <v>63172.345170000044</v>
      </c>
      <c r="K43" s="12">
        <f t="shared" si="2"/>
        <v>119.15322561324133</v>
      </c>
    </row>
    <row r="44" spans="1:11" x14ac:dyDescent="0.25">
      <c r="A44" s="6" t="s">
        <v>71</v>
      </c>
      <c r="B44" s="7" t="s">
        <v>52</v>
      </c>
      <c r="C44" s="7" t="s">
        <v>19</v>
      </c>
      <c r="D44" s="24">
        <f>SUM(D45:D47)</f>
        <v>617565.22499999986</v>
      </c>
      <c r="E44" s="24">
        <f>SUM(E45:E47)</f>
        <v>614691.46924000012</v>
      </c>
      <c r="F44" s="24">
        <f t="shared" si="3"/>
        <v>99.534663604156179</v>
      </c>
      <c r="G44" s="24">
        <f>SUM(G45:G47)</f>
        <v>664361.39999999991</v>
      </c>
      <c r="H44" s="24">
        <f>SUM(H45:H47)</f>
        <v>658865.11566000001</v>
      </c>
      <c r="I44" s="24">
        <f t="shared" si="0"/>
        <v>99.17269661663066</v>
      </c>
      <c r="J44" s="24">
        <f t="shared" si="1"/>
        <v>44173.646419999888</v>
      </c>
      <c r="K44" s="13">
        <f t="shared" si="2"/>
        <v>107.18631193541954</v>
      </c>
    </row>
    <row r="45" spans="1:11" x14ac:dyDescent="0.25">
      <c r="A45" s="8" t="s">
        <v>72</v>
      </c>
      <c r="B45" s="9" t="s">
        <v>52</v>
      </c>
      <c r="C45" s="9" t="s">
        <v>18</v>
      </c>
      <c r="D45" s="33">
        <v>537142.82499999995</v>
      </c>
      <c r="E45" s="33">
        <v>535271.41072000004</v>
      </c>
      <c r="F45" s="26">
        <f t="shared" si="3"/>
        <v>99.65159838447066</v>
      </c>
      <c r="G45" s="33">
        <v>570861.1</v>
      </c>
      <c r="H45" s="33">
        <v>568367.68597999995</v>
      </c>
      <c r="I45" s="26">
        <f t="shared" si="0"/>
        <v>99.56321878999988</v>
      </c>
      <c r="J45" s="26">
        <f t="shared" si="1"/>
        <v>33096.275259999908</v>
      </c>
      <c r="K45" s="12">
        <f t="shared" si="2"/>
        <v>106.18308293646427</v>
      </c>
    </row>
    <row r="46" spans="1:11" x14ac:dyDescent="0.25">
      <c r="A46" s="8" t="s">
        <v>101</v>
      </c>
      <c r="B46" s="10" t="s">
        <v>52</v>
      </c>
      <c r="C46" s="10" t="s">
        <v>21</v>
      </c>
      <c r="D46" s="33">
        <v>18724.2</v>
      </c>
      <c r="E46" s="33">
        <v>18222.308150000001</v>
      </c>
      <c r="F46" s="26">
        <f t="shared" si="3"/>
        <v>97.319555174586895</v>
      </c>
      <c r="G46" s="33">
        <v>19482.7</v>
      </c>
      <c r="H46" s="33">
        <v>18797.048070000001</v>
      </c>
      <c r="I46" s="26">
        <f t="shared" si="0"/>
        <v>96.480714018077578</v>
      </c>
      <c r="J46" s="26">
        <f t="shared" si="1"/>
        <v>574.73991999999998</v>
      </c>
      <c r="K46" s="12">
        <f t="shared" si="2"/>
        <v>103.15404566352919</v>
      </c>
    </row>
    <row r="47" spans="1:11" x14ac:dyDescent="0.25">
      <c r="A47" s="8" t="s">
        <v>73</v>
      </c>
      <c r="B47" s="9" t="s">
        <v>52</v>
      </c>
      <c r="C47" s="9" t="s">
        <v>25</v>
      </c>
      <c r="D47" s="33">
        <v>61698.2</v>
      </c>
      <c r="E47" s="33">
        <v>61197.750370000002</v>
      </c>
      <c r="F47" s="26">
        <f t="shared" si="3"/>
        <v>99.18887482941156</v>
      </c>
      <c r="G47" s="33">
        <v>74017.600000000006</v>
      </c>
      <c r="H47" s="33">
        <v>71700.381609999997</v>
      </c>
      <c r="I47" s="26">
        <f t="shared" si="0"/>
        <v>96.869368379952874</v>
      </c>
      <c r="J47" s="26">
        <f t="shared" si="1"/>
        <v>10502.631239999995</v>
      </c>
      <c r="K47" s="12">
        <f t="shared" si="2"/>
        <v>117.1617930013789</v>
      </c>
    </row>
    <row r="48" spans="1:11" x14ac:dyDescent="0.25">
      <c r="A48" s="6" t="s">
        <v>74</v>
      </c>
      <c r="B48" s="7" t="s">
        <v>41</v>
      </c>
      <c r="C48" s="7" t="s">
        <v>19</v>
      </c>
      <c r="D48" s="24">
        <f>SUM(D49:D55)</f>
        <v>5573584.9780000001</v>
      </c>
      <c r="E48" s="24">
        <f>SUM(E49:E55)</f>
        <v>5476139.5894499999</v>
      </c>
      <c r="F48" s="24">
        <f t="shared" si="3"/>
        <v>98.251656897048562</v>
      </c>
      <c r="G48" s="24">
        <f>SUM(G49:G55)</f>
        <v>5869808.6941900002</v>
      </c>
      <c r="H48" s="24">
        <f>SUM(H49:H55)</f>
        <v>5796575.8634299999</v>
      </c>
      <c r="I48" s="24">
        <f t="shared" si="0"/>
        <v>98.752381302775902</v>
      </c>
      <c r="J48" s="24">
        <f t="shared" si="1"/>
        <v>320436.27398000006</v>
      </c>
      <c r="K48" s="13">
        <f t="shared" si="2"/>
        <v>105.85149937735943</v>
      </c>
    </row>
    <row r="49" spans="1:11" x14ac:dyDescent="0.25">
      <c r="A49" s="8" t="s">
        <v>75</v>
      </c>
      <c r="B49" s="9" t="s">
        <v>41</v>
      </c>
      <c r="C49" s="9" t="s">
        <v>18</v>
      </c>
      <c r="D49" s="33">
        <v>1242349.7</v>
      </c>
      <c r="E49" s="33">
        <v>1194982.3124200001</v>
      </c>
      <c r="F49" s="26">
        <f t="shared" si="3"/>
        <v>96.18727419662919</v>
      </c>
      <c r="G49" s="33">
        <v>1068210.7</v>
      </c>
      <c r="H49" s="33">
        <v>1060544.4386100001</v>
      </c>
      <c r="I49" s="26">
        <f t="shared" si="0"/>
        <v>99.282326849000867</v>
      </c>
      <c r="J49" s="26">
        <f t="shared" si="1"/>
        <v>-134437.87381000002</v>
      </c>
      <c r="K49" s="12">
        <f t="shared" si="2"/>
        <v>88.749802201026284</v>
      </c>
    </row>
    <row r="50" spans="1:11" x14ac:dyDescent="0.25">
      <c r="A50" s="8" t="s">
        <v>76</v>
      </c>
      <c r="B50" s="9" t="s">
        <v>41</v>
      </c>
      <c r="C50" s="9" t="s">
        <v>21</v>
      </c>
      <c r="D50" s="33">
        <v>346816.51</v>
      </c>
      <c r="E50" s="33">
        <v>337200.98371</v>
      </c>
      <c r="F50" s="26">
        <f t="shared" si="3"/>
        <v>97.227488884540122</v>
      </c>
      <c r="G50" s="33">
        <v>311054</v>
      </c>
      <c r="H50" s="33">
        <v>310232.80147000001</v>
      </c>
      <c r="I50" s="26">
        <f t="shared" si="0"/>
        <v>99.735994865843239</v>
      </c>
      <c r="J50" s="26">
        <f t="shared" si="1"/>
        <v>-26968.182239999995</v>
      </c>
      <c r="K50" s="12">
        <f t="shared" si="2"/>
        <v>92.002341765647628</v>
      </c>
    </row>
    <row r="51" spans="1:11" x14ac:dyDescent="0.25">
      <c r="A51" s="8" t="s">
        <v>77</v>
      </c>
      <c r="B51" s="9" t="s">
        <v>41</v>
      </c>
      <c r="C51" s="9" t="s">
        <v>23</v>
      </c>
      <c r="D51" s="33">
        <v>39255.1</v>
      </c>
      <c r="E51" s="33">
        <v>38627.113140000001</v>
      </c>
      <c r="F51" s="26">
        <f t="shared" si="3"/>
        <v>98.400241344436779</v>
      </c>
      <c r="G51" s="33">
        <v>39539.5</v>
      </c>
      <c r="H51" s="33">
        <v>39539.489450000001</v>
      </c>
      <c r="I51" s="26">
        <f t="shared" si="0"/>
        <v>99.999973317821429</v>
      </c>
      <c r="J51" s="26">
        <f t="shared" si="1"/>
        <v>912.37630999999965</v>
      </c>
      <c r="K51" s="12">
        <f t="shared" si="2"/>
        <v>102.36201009040771</v>
      </c>
    </row>
    <row r="52" spans="1:11" x14ac:dyDescent="0.25">
      <c r="A52" s="8" t="s">
        <v>78</v>
      </c>
      <c r="B52" s="9" t="s">
        <v>41</v>
      </c>
      <c r="C52" s="9" t="s">
        <v>25</v>
      </c>
      <c r="D52" s="33">
        <v>26473.23</v>
      </c>
      <c r="E52" s="33">
        <v>24895.271669999998</v>
      </c>
      <c r="F52" s="26">
        <f t="shared" si="3"/>
        <v>94.039418952655183</v>
      </c>
      <c r="G52" s="33">
        <v>33417.800000000003</v>
      </c>
      <c r="H52" s="33">
        <v>32461.669720000002</v>
      </c>
      <c r="I52" s="26">
        <f t="shared" si="0"/>
        <v>97.138859290557718</v>
      </c>
      <c r="J52" s="26">
        <f t="shared" si="1"/>
        <v>7566.3980500000034</v>
      </c>
      <c r="K52" s="12">
        <f t="shared" si="2"/>
        <v>130.3929121573631</v>
      </c>
    </row>
    <row r="53" spans="1:11" x14ac:dyDescent="0.25">
      <c r="A53" s="8" t="s">
        <v>103</v>
      </c>
      <c r="B53" s="10" t="s">
        <v>41</v>
      </c>
      <c r="C53" s="10" t="s">
        <v>27</v>
      </c>
      <c r="D53" s="33">
        <v>215404.4</v>
      </c>
      <c r="E53" s="33">
        <v>214279.56976000001</v>
      </c>
      <c r="F53" s="26">
        <f t="shared" si="3"/>
        <v>99.477805355879454</v>
      </c>
      <c r="G53" s="33">
        <v>214814.3</v>
      </c>
      <c r="H53" s="33">
        <v>214710.72268000001</v>
      </c>
      <c r="I53" s="26">
        <f t="shared" si="0"/>
        <v>99.951782856169274</v>
      </c>
      <c r="J53" s="26">
        <f t="shared" si="1"/>
        <v>431.15291999999317</v>
      </c>
      <c r="K53" s="12">
        <f t="shared" si="2"/>
        <v>100.20121046560011</v>
      </c>
    </row>
    <row r="54" spans="1:11" ht="26.25" x14ac:dyDescent="0.25">
      <c r="A54" s="8" t="s">
        <v>79</v>
      </c>
      <c r="B54" s="9" t="s">
        <v>41</v>
      </c>
      <c r="C54" s="9" t="s">
        <v>29</v>
      </c>
      <c r="D54" s="33">
        <v>66277</v>
      </c>
      <c r="E54" s="33">
        <v>66268.03</v>
      </c>
      <c r="F54" s="26">
        <f t="shared" si="3"/>
        <v>99.986465893145436</v>
      </c>
      <c r="G54" s="33">
        <v>65353.3</v>
      </c>
      <c r="H54" s="33">
        <v>65353.22</v>
      </c>
      <c r="I54" s="26">
        <f t="shared" si="0"/>
        <v>99.999877588430891</v>
      </c>
      <c r="J54" s="26">
        <f t="shared" si="1"/>
        <v>-914.80999999999767</v>
      </c>
      <c r="K54" s="12">
        <f t="shared" si="2"/>
        <v>98.619530413081549</v>
      </c>
    </row>
    <row r="55" spans="1:11" x14ac:dyDescent="0.25">
      <c r="A55" s="8" t="s">
        <v>80</v>
      </c>
      <c r="B55" s="9" t="s">
        <v>41</v>
      </c>
      <c r="C55" s="9" t="s">
        <v>41</v>
      </c>
      <c r="D55" s="33">
        <v>3637009.0380000002</v>
      </c>
      <c r="E55" s="33">
        <v>3599886.3087499999</v>
      </c>
      <c r="F55" s="26">
        <f t="shared" si="3"/>
        <v>98.979306103940445</v>
      </c>
      <c r="G55" s="33">
        <v>4137419.0941900001</v>
      </c>
      <c r="H55" s="33">
        <v>4073733.5214999998</v>
      </c>
      <c r="I55" s="26">
        <f t="shared" si="0"/>
        <v>98.460741557957448</v>
      </c>
      <c r="J55" s="26">
        <f t="shared" si="1"/>
        <v>473847.21274999995</v>
      </c>
      <c r="K55" s="12">
        <f t="shared" si="2"/>
        <v>113.1628382707046</v>
      </c>
    </row>
    <row r="56" spans="1:11" x14ac:dyDescent="0.25">
      <c r="A56" s="6" t="s">
        <v>81</v>
      </c>
      <c r="B56" s="7" t="s">
        <v>43</v>
      </c>
      <c r="C56" s="7" t="s">
        <v>19</v>
      </c>
      <c r="D56" s="24">
        <f>SUM(D57:D61)</f>
        <v>3168429.2440000004</v>
      </c>
      <c r="E56" s="24">
        <f>SUM(E57:E61)</f>
        <v>3107831.3184599997</v>
      </c>
      <c r="F56" s="24">
        <f t="shared" si="3"/>
        <v>98.087445832828564</v>
      </c>
      <c r="G56" s="24">
        <f>SUM(G57:G61)</f>
        <v>3532128.3849999998</v>
      </c>
      <c r="H56" s="24">
        <f>SUM(H57:H61)</f>
        <v>3480467.3780100006</v>
      </c>
      <c r="I56" s="24">
        <f t="shared" si="0"/>
        <v>98.537397247240804</v>
      </c>
      <c r="J56" s="24">
        <f t="shared" si="1"/>
        <v>372636.05955000082</v>
      </c>
      <c r="K56" s="13">
        <f t="shared" si="2"/>
        <v>111.9902279553142</v>
      </c>
    </row>
    <row r="57" spans="1:11" x14ac:dyDescent="0.25">
      <c r="A57" s="8" t="s">
        <v>82</v>
      </c>
      <c r="B57" s="9" t="s">
        <v>43</v>
      </c>
      <c r="C57" s="9" t="s">
        <v>18</v>
      </c>
      <c r="D57" s="33">
        <v>218758.7</v>
      </c>
      <c r="E57" s="33">
        <v>199464.67313000001</v>
      </c>
      <c r="F57" s="26">
        <f t="shared" si="3"/>
        <v>91.180224205940149</v>
      </c>
      <c r="G57" s="33">
        <v>304528.2</v>
      </c>
      <c r="H57" s="33">
        <v>304023.25303999998</v>
      </c>
      <c r="I57" s="26">
        <f t="shared" si="0"/>
        <v>99.834187126184034</v>
      </c>
      <c r="J57" s="26">
        <f t="shared" si="1"/>
        <v>104558.57990999997</v>
      </c>
      <c r="K57" s="12">
        <f t="shared" si="2"/>
        <v>152.4195980517585</v>
      </c>
    </row>
    <row r="58" spans="1:11" x14ac:dyDescent="0.25">
      <c r="A58" s="8" t="s">
        <v>83</v>
      </c>
      <c r="B58" s="9" t="s">
        <v>43</v>
      </c>
      <c r="C58" s="9" t="s">
        <v>21</v>
      </c>
      <c r="D58" s="33">
        <v>1023538.4</v>
      </c>
      <c r="E58" s="33">
        <v>1011885.16318</v>
      </c>
      <c r="F58" s="26">
        <f t="shared" si="3"/>
        <v>98.861475366239318</v>
      </c>
      <c r="G58" s="33">
        <v>1047469.9</v>
      </c>
      <c r="H58" s="33">
        <v>1038343.02504</v>
      </c>
      <c r="I58" s="26">
        <f t="shared" si="0"/>
        <v>99.128674250209954</v>
      </c>
      <c r="J58" s="26">
        <f t="shared" si="1"/>
        <v>26457.861859999946</v>
      </c>
      <c r="K58" s="12">
        <f t="shared" si="2"/>
        <v>102.61470993179228</v>
      </c>
    </row>
    <row r="59" spans="1:11" x14ac:dyDescent="0.25">
      <c r="A59" s="8" t="s">
        <v>84</v>
      </c>
      <c r="B59" s="9" t="s">
        <v>43</v>
      </c>
      <c r="C59" s="9" t="s">
        <v>23</v>
      </c>
      <c r="D59" s="33">
        <v>1222762.044</v>
      </c>
      <c r="E59" s="33">
        <v>1199900.31167</v>
      </c>
      <c r="F59" s="26">
        <f t="shared" si="3"/>
        <v>98.130320413347732</v>
      </c>
      <c r="G59" s="33">
        <v>1203751.6939999999</v>
      </c>
      <c r="H59" s="33">
        <v>1172551.35461</v>
      </c>
      <c r="I59" s="26">
        <f t="shared" si="0"/>
        <v>97.408075141616393</v>
      </c>
      <c r="J59" s="26">
        <f t="shared" si="1"/>
        <v>-27348.957059999928</v>
      </c>
      <c r="K59" s="12">
        <f t="shared" si="2"/>
        <v>97.720730897891329</v>
      </c>
    </row>
    <row r="60" spans="1:11" x14ac:dyDescent="0.25">
      <c r="A60" s="8" t="s">
        <v>85</v>
      </c>
      <c r="B60" s="9" t="s">
        <v>43</v>
      </c>
      <c r="C60" s="9" t="s">
        <v>25</v>
      </c>
      <c r="D60" s="33">
        <v>433084</v>
      </c>
      <c r="E60" s="33">
        <v>431053.06331</v>
      </c>
      <c r="F60" s="26">
        <f t="shared" si="3"/>
        <v>99.531052477117598</v>
      </c>
      <c r="G60" s="33">
        <v>667348.89099999995</v>
      </c>
      <c r="H60" s="33">
        <v>664844.35302000004</v>
      </c>
      <c r="I60" s="26">
        <f t="shared" si="0"/>
        <v>99.624703357752352</v>
      </c>
      <c r="J60" s="26">
        <f t="shared" si="1"/>
        <v>233791.28971000004</v>
      </c>
      <c r="K60" s="12">
        <f t="shared" si="2"/>
        <v>154.23724121451482</v>
      </c>
    </row>
    <row r="61" spans="1:11" x14ac:dyDescent="0.25">
      <c r="A61" s="8" t="s">
        <v>86</v>
      </c>
      <c r="B61" s="9" t="s">
        <v>43</v>
      </c>
      <c r="C61" s="9" t="s">
        <v>29</v>
      </c>
      <c r="D61" s="33">
        <v>270286.09999999998</v>
      </c>
      <c r="E61" s="33">
        <v>265528.10716999997</v>
      </c>
      <c r="F61" s="26">
        <f t="shared" si="3"/>
        <v>98.23964575684802</v>
      </c>
      <c r="G61" s="33">
        <v>309029.7</v>
      </c>
      <c r="H61" s="33">
        <v>300705.39230000001</v>
      </c>
      <c r="I61" s="26">
        <f t="shared" si="0"/>
        <v>97.306308196267224</v>
      </c>
      <c r="J61" s="26">
        <f t="shared" si="1"/>
        <v>35177.285130000033</v>
      </c>
      <c r="K61" s="12">
        <f t="shared" si="2"/>
        <v>113.24804575489944</v>
      </c>
    </row>
    <row r="62" spans="1:11" x14ac:dyDescent="0.25">
      <c r="A62" s="6" t="s">
        <v>87</v>
      </c>
      <c r="B62" s="7" t="s">
        <v>33</v>
      </c>
      <c r="C62" s="7" t="s">
        <v>19</v>
      </c>
      <c r="D62" s="24">
        <f>SUM(D63:D66)</f>
        <v>467310.1</v>
      </c>
      <c r="E62" s="24">
        <f>SUM(E63:E66)</f>
        <v>290262.73836000002</v>
      </c>
      <c r="F62" s="24">
        <f t="shared" si="3"/>
        <v>62.113516990109993</v>
      </c>
      <c r="G62" s="24">
        <f>SUM(G63:G66)</f>
        <v>522382.4</v>
      </c>
      <c r="H62" s="24">
        <f>SUM(H63:H66)</f>
        <v>511354.07794000005</v>
      </c>
      <c r="I62" s="24">
        <f t="shared" si="0"/>
        <v>97.888841189902266</v>
      </c>
      <c r="J62" s="24">
        <f t="shared" si="1"/>
        <v>221091.33958000003</v>
      </c>
      <c r="K62" s="13">
        <f t="shared" si="2"/>
        <v>176.16938392753335</v>
      </c>
    </row>
    <row r="63" spans="1:11" s="19" customFormat="1" x14ac:dyDescent="0.25">
      <c r="A63" s="16" t="s">
        <v>102</v>
      </c>
      <c r="B63" s="17">
        <v>11</v>
      </c>
      <c r="C63" s="21" t="s">
        <v>18</v>
      </c>
      <c r="D63" s="25">
        <v>440745.5</v>
      </c>
      <c r="E63" s="25">
        <v>263715.85636999999</v>
      </c>
      <c r="F63" s="25">
        <f t="shared" si="3"/>
        <v>59.834043993642595</v>
      </c>
      <c r="G63" s="25">
        <v>495648.2</v>
      </c>
      <c r="H63" s="25">
        <v>484644.82250000001</v>
      </c>
      <c r="I63" s="25">
        <f t="shared" si="0"/>
        <v>97.780002530020283</v>
      </c>
      <c r="J63" s="25">
        <f t="shared" si="1"/>
        <v>220928.96613000002</v>
      </c>
      <c r="K63" s="12">
        <f t="shared" si="2"/>
        <v>183.77538202330584</v>
      </c>
    </row>
    <row r="64" spans="1:11" x14ac:dyDescent="0.25">
      <c r="A64" s="8" t="s">
        <v>88</v>
      </c>
      <c r="B64" s="9" t="s">
        <v>33</v>
      </c>
      <c r="C64" s="9" t="s">
        <v>21</v>
      </c>
      <c r="D64" s="33">
        <v>2276.5</v>
      </c>
      <c r="E64" s="33">
        <v>2276.5</v>
      </c>
      <c r="F64" s="26">
        <f t="shared" si="3"/>
        <v>100</v>
      </c>
      <c r="G64" s="33">
        <v>779</v>
      </c>
      <c r="H64" s="33">
        <v>779</v>
      </c>
      <c r="I64" s="26">
        <f t="shared" si="0"/>
        <v>100</v>
      </c>
      <c r="J64" s="26">
        <f t="shared" si="1"/>
        <v>-1497.5</v>
      </c>
      <c r="K64" s="12">
        <v>0</v>
      </c>
    </row>
    <row r="65" spans="1:11" x14ac:dyDescent="0.25">
      <c r="A65" s="8" t="s">
        <v>89</v>
      </c>
      <c r="B65" s="9" t="s">
        <v>33</v>
      </c>
      <c r="C65" s="9" t="s">
        <v>23</v>
      </c>
      <c r="D65" s="33">
        <v>6033.6</v>
      </c>
      <c r="E65" s="33">
        <v>6033.5</v>
      </c>
      <c r="F65" s="26">
        <f t="shared" si="3"/>
        <v>99.998342614691055</v>
      </c>
      <c r="G65" s="33">
        <v>7670.9</v>
      </c>
      <c r="H65" s="33">
        <v>7670.9</v>
      </c>
      <c r="I65" s="26">
        <f t="shared" si="0"/>
        <v>100</v>
      </c>
      <c r="J65" s="26">
        <f t="shared" si="1"/>
        <v>1637.3999999999996</v>
      </c>
      <c r="K65" s="12">
        <f t="shared" si="2"/>
        <v>127.13847683765643</v>
      </c>
    </row>
    <row r="66" spans="1:11" x14ac:dyDescent="0.25">
      <c r="A66" s="8" t="s">
        <v>90</v>
      </c>
      <c r="B66" s="9" t="s">
        <v>33</v>
      </c>
      <c r="C66" s="9" t="s">
        <v>27</v>
      </c>
      <c r="D66" s="33">
        <v>18254.5</v>
      </c>
      <c r="E66" s="33">
        <v>18236.881990000002</v>
      </c>
      <c r="F66" s="26">
        <f t="shared" si="3"/>
        <v>99.903486756690143</v>
      </c>
      <c r="G66" s="33">
        <v>18284.3</v>
      </c>
      <c r="H66" s="33">
        <v>18259.355439999999</v>
      </c>
      <c r="I66" s="26">
        <f t="shared" si="0"/>
        <v>99.863573885792732</v>
      </c>
      <c r="J66" s="26">
        <f t="shared" si="1"/>
        <v>22.473449999997683</v>
      </c>
      <c r="K66" s="12">
        <f t="shared" si="2"/>
        <v>100.12323076945017</v>
      </c>
    </row>
    <row r="67" spans="1:11" x14ac:dyDescent="0.25">
      <c r="A67" s="6" t="s">
        <v>91</v>
      </c>
      <c r="B67" s="7" t="s">
        <v>55</v>
      </c>
      <c r="C67" s="7" t="s">
        <v>19</v>
      </c>
      <c r="D67" s="24">
        <f>SUM(D68:D70)</f>
        <v>138536.9</v>
      </c>
      <c r="E67" s="24">
        <f>SUM(E68:E70)</f>
        <v>138295.04451000001</v>
      </c>
      <c r="F67" s="24">
        <f t="shared" si="3"/>
        <v>99.82542160969389</v>
      </c>
      <c r="G67" s="24">
        <f>SUM(G68:G70)</f>
        <v>157641.20000000001</v>
      </c>
      <c r="H67" s="24">
        <f>SUM(H68:H70)</f>
        <v>157639.15804000001</v>
      </c>
      <c r="I67" s="24">
        <f t="shared" si="0"/>
        <v>99.998704678726114</v>
      </c>
      <c r="J67" s="24">
        <f t="shared" si="1"/>
        <v>19344.113530000002</v>
      </c>
      <c r="K67" s="13">
        <f t="shared" si="2"/>
        <v>113.98756810017241</v>
      </c>
    </row>
    <row r="68" spans="1:11" s="22" customFormat="1" x14ac:dyDescent="0.25">
      <c r="A68" s="16" t="s">
        <v>104</v>
      </c>
      <c r="B68" s="17">
        <v>12</v>
      </c>
      <c r="C68" s="21" t="s">
        <v>18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18">
        <v>0</v>
      </c>
    </row>
    <row r="69" spans="1:11" s="22" customFormat="1" x14ac:dyDescent="0.25">
      <c r="A69" s="8" t="s">
        <v>92</v>
      </c>
      <c r="B69" s="9" t="s">
        <v>55</v>
      </c>
      <c r="C69" s="9" t="s">
        <v>21</v>
      </c>
      <c r="D69" s="33">
        <v>48526.1</v>
      </c>
      <c r="E69" s="33">
        <v>48285.709309999998</v>
      </c>
      <c r="F69" s="26">
        <f t="shared" si="3"/>
        <v>99.504615681045877</v>
      </c>
      <c r="G69" s="33">
        <v>61999.4</v>
      </c>
      <c r="H69" s="33">
        <v>61999.360000000001</v>
      </c>
      <c r="I69" s="26">
        <f t="shared" si="0"/>
        <v>99.999935483246617</v>
      </c>
      <c r="J69" s="26">
        <f t="shared" si="1"/>
        <v>13713.650690000002</v>
      </c>
      <c r="K69" s="12">
        <f t="shared" si="2"/>
        <v>128.40105465150512</v>
      </c>
    </row>
    <row r="70" spans="1:11" s="19" customFormat="1" x14ac:dyDescent="0.25">
      <c r="A70" s="16" t="s">
        <v>105</v>
      </c>
      <c r="B70" s="17">
        <v>12</v>
      </c>
      <c r="C70" s="21" t="s">
        <v>25</v>
      </c>
      <c r="D70" s="25">
        <v>90010.8</v>
      </c>
      <c r="E70" s="25">
        <v>90009.335200000001</v>
      </c>
      <c r="F70" s="25">
        <v>0</v>
      </c>
      <c r="G70" s="25">
        <v>95641.8</v>
      </c>
      <c r="H70" s="25">
        <v>95639.798039999994</v>
      </c>
      <c r="I70" s="25">
        <f t="shared" si="0"/>
        <v>99.997906814802732</v>
      </c>
      <c r="J70" s="25">
        <f t="shared" si="1"/>
        <v>5630.4628399999929</v>
      </c>
      <c r="K70" s="18">
        <v>0</v>
      </c>
    </row>
    <row r="71" spans="1:11" x14ac:dyDescent="0.25">
      <c r="A71" s="6" t="s">
        <v>93</v>
      </c>
      <c r="B71" s="7" t="s">
        <v>36</v>
      </c>
      <c r="C71" s="7" t="s">
        <v>19</v>
      </c>
      <c r="D71" s="24">
        <f>D72</f>
        <v>952576.3</v>
      </c>
      <c r="E71" s="24">
        <f>E72</f>
        <v>951823.04258000001</v>
      </c>
      <c r="F71" s="24">
        <f t="shared" si="3"/>
        <v>99.920924190534649</v>
      </c>
      <c r="G71" s="24">
        <f>G72</f>
        <v>1198524.7</v>
      </c>
      <c r="H71" s="24">
        <f>H72</f>
        <v>1195892.0355700001</v>
      </c>
      <c r="I71" s="24">
        <f t="shared" ref="I71:I77" si="4">H71/G71*100</f>
        <v>99.780341245366074</v>
      </c>
      <c r="J71" s="24">
        <f t="shared" ref="J71:J77" si="5">H71-E71</f>
        <v>244068.99299000006</v>
      </c>
      <c r="K71" s="13">
        <f t="shared" ref="K71:K77" si="6">H71/E71*100</f>
        <v>125.64226563883447</v>
      </c>
    </row>
    <row r="72" spans="1:11" ht="26.25" x14ac:dyDescent="0.25">
      <c r="A72" s="8" t="s">
        <v>94</v>
      </c>
      <c r="B72" s="9" t="s">
        <v>36</v>
      </c>
      <c r="C72" s="9" t="s">
        <v>18</v>
      </c>
      <c r="D72" s="33">
        <v>952576.3</v>
      </c>
      <c r="E72" s="33">
        <v>951823.04258000001</v>
      </c>
      <c r="F72" s="26">
        <f t="shared" ref="F72:F77" si="7">E72/D72*100</f>
        <v>99.920924190534649</v>
      </c>
      <c r="G72" s="33">
        <v>1198524.7</v>
      </c>
      <c r="H72" s="33">
        <v>1195892.0355700001</v>
      </c>
      <c r="I72" s="26">
        <f t="shared" si="4"/>
        <v>99.780341245366074</v>
      </c>
      <c r="J72" s="26">
        <f t="shared" si="5"/>
        <v>244068.99299000006</v>
      </c>
      <c r="K72" s="12">
        <f t="shared" si="6"/>
        <v>125.64226563883447</v>
      </c>
    </row>
    <row r="73" spans="1:11" ht="26.25" x14ac:dyDescent="0.25">
      <c r="A73" s="6" t="s">
        <v>95</v>
      </c>
      <c r="B73" s="7" t="s">
        <v>44</v>
      </c>
      <c r="C73" s="7" t="s">
        <v>19</v>
      </c>
      <c r="D73" s="24">
        <f>SUM(D74:D76)</f>
        <v>2911666.2230000002</v>
      </c>
      <c r="E73" s="24">
        <f>SUM(E74:E76)</f>
        <v>2885224.8999399999</v>
      </c>
      <c r="F73" s="24">
        <f t="shared" si="7"/>
        <v>99.091883442850232</v>
      </c>
      <c r="G73" s="24">
        <f>SUM(G74:G76)</f>
        <v>2837711.7</v>
      </c>
      <c r="H73" s="24">
        <f>SUM(H74:H76)</f>
        <v>2829805.2642700002</v>
      </c>
      <c r="I73" s="24">
        <f t="shared" si="4"/>
        <v>99.721379880486097</v>
      </c>
      <c r="J73" s="24">
        <f t="shared" si="5"/>
        <v>-55419.635669999756</v>
      </c>
      <c r="K73" s="13">
        <f t="shared" si="6"/>
        <v>98.079191827605811</v>
      </c>
    </row>
    <row r="74" spans="1:11" ht="26.25" x14ac:dyDescent="0.25">
      <c r="A74" s="8" t="s">
        <v>96</v>
      </c>
      <c r="B74" s="9" t="s">
        <v>44</v>
      </c>
      <c r="C74" s="9" t="s">
        <v>18</v>
      </c>
      <c r="D74" s="33">
        <v>916479</v>
      </c>
      <c r="E74" s="33">
        <v>916479</v>
      </c>
      <c r="F74" s="26">
        <f t="shared" si="7"/>
        <v>100</v>
      </c>
      <c r="G74" s="33">
        <v>1740000</v>
      </c>
      <c r="H74" s="33">
        <v>1740000</v>
      </c>
      <c r="I74" s="26">
        <f t="shared" si="4"/>
        <v>100</v>
      </c>
      <c r="J74" s="26">
        <f t="shared" si="5"/>
        <v>823521</v>
      </c>
      <c r="K74" s="12">
        <f t="shared" si="6"/>
        <v>189.85705073438672</v>
      </c>
    </row>
    <row r="75" spans="1:11" x14ac:dyDescent="0.25">
      <c r="A75" s="8" t="s">
        <v>97</v>
      </c>
      <c r="B75" s="9" t="s">
        <v>44</v>
      </c>
      <c r="C75" s="9" t="s">
        <v>21</v>
      </c>
      <c r="D75" s="33">
        <v>320053.40000000002</v>
      </c>
      <c r="E75" s="33">
        <v>320050.87362000003</v>
      </c>
      <c r="F75" s="26">
        <f t="shared" si="7"/>
        <v>99.999210637974784</v>
      </c>
      <c r="G75" s="33">
        <v>278349.8</v>
      </c>
      <c r="H75" s="33">
        <v>276435.90772999998</v>
      </c>
      <c r="I75" s="26">
        <f t="shared" si="4"/>
        <v>99.312414713428936</v>
      </c>
      <c r="J75" s="26">
        <f t="shared" si="5"/>
        <v>-43614.96589000005</v>
      </c>
      <c r="K75" s="12">
        <f t="shared" si="6"/>
        <v>86.372489661820268</v>
      </c>
    </row>
    <row r="76" spans="1:11" x14ac:dyDescent="0.25">
      <c r="A76" s="8" t="s">
        <v>98</v>
      </c>
      <c r="B76" s="9" t="s">
        <v>44</v>
      </c>
      <c r="C76" s="9" t="s">
        <v>23</v>
      </c>
      <c r="D76" s="33">
        <v>1675133.8230000001</v>
      </c>
      <c r="E76" s="33">
        <v>1648695.0263199999</v>
      </c>
      <c r="F76" s="26">
        <f t="shared" si="7"/>
        <v>98.421690475292849</v>
      </c>
      <c r="G76" s="33">
        <v>819361.9</v>
      </c>
      <c r="H76" s="33">
        <v>813369.35653999995</v>
      </c>
      <c r="I76" s="26">
        <f t="shared" si="4"/>
        <v>99.268632888592933</v>
      </c>
      <c r="J76" s="26">
        <f t="shared" si="5"/>
        <v>-835325.66978</v>
      </c>
      <c r="K76" s="12">
        <f t="shared" si="6"/>
        <v>49.334130542960146</v>
      </c>
    </row>
    <row r="77" spans="1:11" x14ac:dyDescent="0.25">
      <c r="A77" s="6" t="s">
        <v>99</v>
      </c>
      <c r="B77" s="11" t="s">
        <v>19</v>
      </c>
      <c r="C77" s="11" t="s">
        <v>19</v>
      </c>
      <c r="D77" s="28">
        <f>D6+D15+D17+D20+D29+D34+D37+D44+D48+D56+D62+D67+D71+D73</f>
        <v>30467003.700000003</v>
      </c>
      <c r="E77" s="28">
        <f>E6+E15+E17+E20+E29+E34+E37+E44+E48+E56+E62+E67+E71+E73</f>
        <v>29473999.120539997</v>
      </c>
      <c r="F77" s="24">
        <f t="shared" si="7"/>
        <v>96.740721243093546</v>
      </c>
      <c r="G77" s="24">
        <f>G6+G15+G17+G20+G29+G34+G37+G44+G48+G56+G62+G67+G71+G73</f>
        <v>31035384.041999992</v>
      </c>
      <c r="H77" s="24">
        <f>H6+H15+H17+H20+H29+H34+H37+H44+H48+H56+H62+H67+H71+H73</f>
        <v>30250293.389399998</v>
      </c>
      <c r="I77" s="24">
        <f t="shared" si="4"/>
        <v>97.470336917572737</v>
      </c>
      <c r="J77" s="24">
        <f t="shared" si="5"/>
        <v>776294.26886000112</v>
      </c>
      <c r="K77" s="13">
        <f t="shared" si="6"/>
        <v>102.63382741407159</v>
      </c>
    </row>
    <row r="79" spans="1:11" x14ac:dyDescent="0.25">
      <c r="G79" s="29"/>
      <c r="H79" s="29"/>
    </row>
  </sheetData>
  <mergeCells count="8">
    <mergeCell ref="A1:K1"/>
    <mergeCell ref="J2:K2"/>
    <mergeCell ref="A3:A4"/>
    <mergeCell ref="B3:B4"/>
    <mergeCell ref="C3:C4"/>
    <mergeCell ref="D3:F3"/>
    <mergeCell ref="G3:I3"/>
    <mergeCell ref="J3:K3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РЗПР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Юрьевна Базась</dc:creator>
  <cp:lastModifiedBy>Голомага Анастасия Олеговна</cp:lastModifiedBy>
  <cp:lastPrinted>2016-04-26T10:14:15Z</cp:lastPrinted>
  <dcterms:created xsi:type="dcterms:W3CDTF">2016-04-26T09:03:58Z</dcterms:created>
  <dcterms:modified xsi:type="dcterms:W3CDTF">2017-02-03T05:20:45Z</dcterms:modified>
</cp:coreProperties>
</file>