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0"/>
  </bookViews>
  <sheets>
    <sheet name="Лист2" sheetId="1" r:id="rId1"/>
  </sheets>
  <definedNames>
    <definedName name="_xlnm.Print_Titles" localSheetId="0">'Лист2'!$3:$5</definedName>
  </definedNames>
  <calcPr fullCalcOnLoad="1"/>
</workbook>
</file>

<file path=xl/sharedStrings.xml><?xml version="1.0" encoding="utf-8"?>
<sst xmlns="http://schemas.openxmlformats.org/spreadsheetml/2006/main" count="177" uniqueCount="173">
  <si>
    <t>1000</t>
  </si>
  <si>
    <t>Амбулаторная помощь</t>
  </si>
  <si>
    <t>Социальное обслуживание населения</t>
  </si>
  <si>
    <t>Молодежная политика и оздоровление детей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</si>
  <si>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</si>
  <si>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</si>
  <si>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</si>
  <si>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</si>
  <si>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</si>
  <si>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</si>
  <si>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</si>
  <si>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</si>
  <si>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</si>
  <si>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</si>
  <si>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</si>
  <si>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</si>
  <si>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</si>
  <si>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</si>
  <si>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</si>
  <si>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</si>
  <si>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</si>
  <si>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</si>
  <si>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</si>
  <si>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</si>
  <si>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</si>
  <si>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</si>
  <si>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</si>
  <si>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</si>
  <si>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</si>
  <si>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</si>
  <si>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</si>
  <si>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</si>
  <si>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</si>
  <si>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1202</t>
  </si>
  <si>
    <t>Межбюджетные трансферты общего характера бюджетам бюджетной системы Российской Федерации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</si>
  <si>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</si>
  <si>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</si>
  <si>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</si>
  <si>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</si>
  <si>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</si>
  <si>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</si>
  <si>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</si>
  <si>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</si>
  <si>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</si>
  <si>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</si>
  <si>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</si>
  <si>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</si>
  <si>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</si>
  <si>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</si>
  <si>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</si>
  <si>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</si>
  <si>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</si>
  <si>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0903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</si>
  <si>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</si>
  <si>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</si>
  <si>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</si>
  <si>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</si>
  <si>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</si>
  <si>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</si>
  <si>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</si>
  <si>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</si>
  <si>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</si>
  <si>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</si>
  <si>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</si>
  <si>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</si>
  <si>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</si>
  <si>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</si>
  <si>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</si>
  <si>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</si>
  <si>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</si>
  <si>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</si>
  <si>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0402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</si>
  <si>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</si>
  <si>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</si>
  <si>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</si>
  <si>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</si>
  <si>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</si>
  <si>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</si>
  <si>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</si>
  <si>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</si>
  <si>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</si>
  <si>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</si>
  <si>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</si>
  <si>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</si>
  <si>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</si>
  <si>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</si>
  <si>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</si>
  <si>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</si>
  <si>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</si>
  <si>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</si>
  <si>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</si>
  <si>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</si>
  <si>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</si>
  <si>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</si>
  <si>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</si>
  <si>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</si>
  <si>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</si>
  <si>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</si>
  <si>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1401</t>
  </si>
  <si>
    <t>Спорт высших достижений</t>
  </si>
  <si>
    <t>0400</t>
  </si>
  <si>
    <t>Обеспечение пожарной безопасности</t>
  </si>
  <si>
    <t>Топливно-энергетический комплекс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</si>
  <si>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</si>
  <si>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</si>
  <si>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</si>
  <si>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</si>
  <si>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</si>
  <si>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</si>
  <si>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</si>
  <si>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</si>
  <si>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1400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</si>
  <si>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</si>
  <si>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</si>
  <si>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</si>
  <si>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</si>
  <si>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</si>
  <si>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</si>
  <si>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</si>
  <si>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</si>
  <si>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</si>
  <si>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</si>
  <si>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</si>
  <si>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</si>
  <si>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</si>
  <si>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</si>
  <si>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</si>
  <si>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</si>
  <si>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</si>
  <si>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</si>
  <si>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</si>
  <si>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</si>
  <si>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</si>
  <si>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</si>
  <si>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</si>
  <si>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</si>
  <si>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</si>
  <si>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Медицинская помощь в дневных стационарах всех типов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</si>
  <si>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</si>
  <si>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</si>
  <si>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</si>
  <si>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</si>
  <si>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0408</t>
  </si>
  <si>
    <t>Наименование</t>
  </si>
  <si>
    <t>2015 год</t>
  </si>
  <si>
    <t>2016 год</t>
  </si>
  <si>
    <t>Сумма</t>
  </si>
  <si>
    <t>%</t>
  </si>
  <si>
    <t>4</t>
  </si>
  <si>
    <t>7</t>
  </si>
  <si>
    <t>3</t>
  </si>
  <si>
    <t>5=4/3*100</t>
  </si>
  <si>
    <t>8=7/6*100</t>
  </si>
  <si>
    <t>9=7-4</t>
  </si>
  <si>
    <t>10=7/4*100</t>
  </si>
  <si>
    <t>Утверждено</t>
  </si>
  <si>
    <t>РАСХОДЫ (всего)</t>
  </si>
  <si>
    <t>-</t>
  </si>
  <si>
    <t>тыс. рублей</t>
  </si>
  <si>
    <t>РзПр</t>
  </si>
  <si>
    <t>Динамика в сравнении с аналогичным периодом предыдущего года</t>
  </si>
  <si>
    <t>Санаторно-оздоровительная помощь</t>
  </si>
  <si>
    <t>0905</t>
  </si>
  <si>
    <t>Кинематография</t>
  </si>
  <si>
    <t>0802</t>
  </si>
  <si>
    <t>Экологический контроль</t>
  </si>
  <si>
    <t>0601</t>
  </si>
  <si>
    <t>Результат исполнения бюджета (дефицит "--", профицит "+")</t>
  </si>
  <si>
    <t>Исполнено на 01.01.2017</t>
  </si>
  <si>
    <t>% исполнения на 01.01.2017</t>
  </si>
  <si>
    <t>Сведения об исполнении консолидированного бюджета Магаданской области области по расходам за 2016 год в разрезе разделов и подразделов классификации расходов в сравнении с запланированными значениями, а также в сравнении с соответствующим периодом предыдущего года</t>
  </si>
  <si>
    <t>Исполнено на 01.01.2016</t>
  </si>
  <si>
    <t>% исполнения на 01.01.2016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</si>
</sst>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vertical="top" wrapText="1" shrinkToFit="1"/>
    </xf>
    <xf numFmtId="0" fontId="2" fillId="31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 shrinkToFi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2" fillId="31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quotePrefix="1">
      <alignment horizontal="center" vertical="center"/>
    </xf>
    <xf numFmtId="172" fontId="2" fillId="31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vertical="top" wrapText="1" shrinkToFit="1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44" fillId="31" borderId="10" xfId="0" applyNumberFormat="1" applyFont="1" applyFill="1" applyBorder="1" applyAlignment="1">
      <alignment horizontal="center" vertical="center" wrapText="1"/>
    </xf>
    <xf numFmtId="172" fontId="44" fillId="31" borderId="10" xfId="0" applyNumberFormat="1" applyFont="1" applyFill="1" applyBorder="1" applyAlignment="1">
      <alignment horizontal="center" vertical="center"/>
    </xf>
    <xf numFmtId="49" fontId="44" fillId="31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4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72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33.8515625" style="1" customWidth="1"/>
    <col min="2" max="2" width="9.140625" style="1" customWidth="1"/>
    <col min="3" max="5" width="12.00390625" style="25" customWidth="1"/>
    <col min="6" max="6" width="12.140625" style="25" customWidth="1"/>
    <col min="7" max="7" width="12.8515625" style="25" customWidth="1"/>
    <col min="8" max="10" width="12.00390625" style="25" customWidth="1"/>
    <col min="11" max="11" width="9.140625" style="1" customWidth="1"/>
  </cols>
  <sheetData>
    <row r="1" spans="1:10" ht="47.25" customHeight="1">
      <c r="A1" s="29" t="s">
        <v>170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2"/>
      <c r="B2" s="2"/>
      <c r="C2" s="24"/>
      <c r="D2" s="24"/>
      <c r="E2" s="24"/>
      <c r="F2" s="24"/>
      <c r="G2" s="24"/>
      <c r="H2" s="24"/>
      <c r="I2" s="31" t="s">
        <v>158</v>
      </c>
      <c r="J2" s="31"/>
    </row>
    <row r="3" spans="1:10" ht="57.75" customHeight="1">
      <c r="A3" s="26" t="s">
        <v>143</v>
      </c>
      <c r="B3" s="26" t="s">
        <v>159</v>
      </c>
      <c r="C3" s="27" t="s">
        <v>144</v>
      </c>
      <c r="D3" s="27"/>
      <c r="E3" s="27"/>
      <c r="F3" s="27" t="s">
        <v>145</v>
      </c>
      <c r="G3" s="27"/>
      <c r="H3" s="27"/>
      <c r="I3" s="28" t="s">
        <v>160</v>
      </c>
      <c r="J3" s="28"/>
    </row>
    <row r="4" spans="1:10" ht="51" customHeight="1">
      <c r="A4" s="26"/>
      <c r="B4" s="26"/>
      <c r="C4" s="3" t="s">
        <v>155</v>
      </c>
      <c r="D4" s="3" t="s">
        <v>171</v>
      </c>
      <c r="E4" s="3" t="s">
        <v>172</v>
      </c>
      <c r="F4" s="3" t="s">
        <v>155</v>
      </c>
      <c r="G4" s="3" t="s">
        <v>168</v>
      </c>
      <c r="H4" s="3" t="s">
        <v>169</v>
      </c>
      <c r="I4" s="4" t="s">
        <v>146</v>
      </c>
      <c r="J4" s="4" t="s">
        <v>147</v>
      </c>
    </row>
    <row r="5" spans="1:10" ht="15">
      <c r="A5" s="5">
        <v>1</v>
      </c>
      <c r="B5" s="5">
        <v>2</v>
      </c>
      <c r="C5" s="3" t="s">
        <v>150</v>
      </c>
      <c r="D5" s="3" t="s">
        <v>148</v>
      </c>
      <c r="E5" s="3" t="s">
        <v>151</v>
      </c>
      <c r="F5" s="3" t="s">
        <v>141</v>
      </c>
      <c r="G5" s="3" t="s">
        <v>149</v>
      </c>
      <c r="H5" s="3" t="s">
        <v>152</v>
      </c>
      <c r="I5" s="4" t="s">
        <v>153</v>
      </c>
      <c r="J5" s="4" t="s">
        <v>154</v>
      </c>
    </row>
    <row r="6" spans="1:10" ht="25.5">
      <c r="A6" s="6" t="s">
        <v>22</v>
      </c>
      <c r="B6" s="7" t="s">
        <v>18</v>
      </c>
      <c r="C6" s="11">
        <f>SUM(C7:C14)</f>
        <v>2780092.6862000003</v>
      </c>
      <c r="D6" s="11">
        <f>SUM(D7:D14)</f>
        <v>2599290.40765</v>
      </c>
      <c r="E6" s="11">
        <f>D6/C6*100</f>
        <v>93.49653774323863</v>
      </c>
      <c r="F6" s="14">
        <f>SUM(F7:F14)</f>
        <v>2736607.07628</v>
      </c>
      <c r="G6" s="14">
        <f>SUM(G7:G14)</f>
        <v>2707662.15776</v>
      </c>
      <c r="H6" s="11">
        <f>G6/F6*100</f>
        <v>98.94230637745238</v>
      </c>
      <c r="I6" s="11">
        <f>G6-D6</f>
        <v>108371.7501099999</v>
      </c>
      <c r="J6" s="11">
        <f>G6/D6*100</f>
        <v>104.16928211603636</v>
      </c>
    </row>
    <row r="7" spans="1:10" ht="51">
      <c r="A7" s="8" t="s">
        <v>117</v>
      </c>
      <c r="B7" s="9" t="s">
        <v>136</v>
      </c>
      <c r="C7" s="12">
        <v>104105.925</v>
      </c>
      <c r="D7" s="12">
        <v>99925.65443</v>
      </c>
      <c r="E7" s="12">
        <f aca="true" t="shared" si="0" ref="E7:E66">D7/C7*100</f>
        <v>95.98459879204762</v>
      </c>
      <c r="F7" s="12">
        <v>43895.507</v>
      </c>
      <c r="G7" s="12">
        <v>42462.36914</v>
      </c>
      <c r="H7" s="12">
        <f aca="true" t="shared" si="1" ref="H7:H66">G7/F7*100</f>
        <v>96.73511491734223</v>
      </c>
      <c r="I7" s="12">
        <f aca="true" t="shared" si="2" ref="I7:I66">G7-D7</f>
        <v>-57463.28528999999</v>
      </c>
      <c r="J7" s="12">
        <f aca="true" t="shared" si="3" ref="J7:J66">G7/D7*100</f>
        <v>42.49396151790607</v>
      </c>
    </row>
    <row r="8" spans="1:10" ht="63.75">
      <c r="A8" s="8" t="s">
        <v>42</v>
      </c>
      <c r="B8" s="9" t="s">
        <v>122</v>
      </c>
      <c r="C8" s="12">
        <v>205329.597</v>
      </c>
      <c r="D8" s="12">
        <v>196518.29804</v>
      </c>
      <c r="E8" s="12">
        <f t="shared" si="0"/>
        <v>95.70870488778098</v>
      </c>
      <c r="F8" s="12">
        <v>197779.265</v>
      </c>
      <c r="G8" s="12">
        <v>192517.00452</v>
      </c>
      <c r="H8" s="12">
        <f t="shared" si="1"/>
        <v>97.3393265062442</v>
      </c>
      <c r="I8" s="12">
        <f t="shared" si="2"/>
        <v>-4001.2935200000065</v>
      </c>
      <c r="J8" s="12">
        <f t="shared" si="3"/>
        <v>97.96390791091343</v>
      </c>
    </row>
    <row r="9" spans="1:10" ht="76.5">
      <c r="A9" s="8" t="s">
        <v>46</v>
      </c>
      <c r="B9" s="9" t="s">
        <v>110</v>
      </c>
      <c r="C9" s="12">
        <v>1237116.1673</v>
      </c>
      <c r="D9" s="12">
        <v>1148007.24991</v>
      </c>
      <c r="E9" s="12">
        <f t="shared" si="0"/>
        <v>92.79704527793216</v>
      </c>
      <c r="F9" s="12">
        <v>1126103.47289</v>
      </c>
      <c r="G9" s="12">
        <v>1095024.94608</v>
      </c>
      <c r="H9" s="12">
        <f t="shared" si="1"/>
        <v>97.24017130235455</v>
      </c>
      <c r="I9" s="12">
        <f t="shared" si="2"/>
        <v>-52982.303830000106</v>
      </c>
      <c r="J9" s="12">
        <f t="shared" si="3"/>
        <v>95.38484588541111</v>
      </c>
    </row>
    <row r="10" spans="1:10" ht="12.75">
      <c r="A10" s="8" t="s">
        <v>112</v>
      </c>
      <c r="B10" s="9" t="s">
        <v>96</v>
      </c>
      <c r="C10" s="12">
        <v>1602.1</v>
      </c>
      <c r="D10" s="12">
        <v>142.61481</v>
      </c>
      <c r="E10" s="12">
        <f t="shared" si="0"/>
        <v>8.901742088508833</v>
      </c>
      <c r="F10" s="12">
        <v>870.9</v>
      </c>
      <c r="G10" s="12">
        <v>632.5848</v>
      </c>
      <c r="H10" s="12">
        <f t="shared" si="1"/>
        <v>72.63575611436444</v>
      </c>
      <c r="I10" s="12">
        <f t="shared" si="2"/>
        <v>489.96998999999994</v>
      </c>
      <c r="J10" s="12">
        <v>0</v>
      </c>
    </row>
    <row r="11" spans="1:10" ht="51">
      <c r="A11" s="8" t="s">
        <v>10</v>
      </c>
      <c r="B11" s="9" t="s">
        <v>84</v>
      </c>
      <c r="C11" s="12">
        <v>321249.417</v>
      </c>
      <c r="D11" s="12">
        <v>303800.14414</v>
      </c>
      <c r="E11" s="12">
        <f t="shared" si="0"/>
        <v>94.56830987494055</v>
      </c>
      <c r="F11" s="12">
        <v>320360.825</v>
      </c>
      <c r="G11" s="12">
        <v>304703.18718</v>
      </c>
      <c r="H11" s="12">
        <f t="shared" si="1"/>
        <v>95.11249922021521</v>
      </c>
      <c r="I11" s="12">
        <f t="shared" si="2"/>
        <v>903.0430400000187</v>
      </c>
      <c r="J11" s="12">
        <f t="shared" si="3"/>
        <v>100.2972490492249</v>
      </c>
    </row>
    <row r="12" spans="1:10" ht="25.5">
      <c r="A12" s="8" t="s">
        <v>73</v>
      </c>
      <c r="B12" s="9" t="s">
        <v>66</v>
      </c>
      <c r="C12" s="12">
        <v>90841.7</v>
      </c>
      <c r="D12" s="12">
        <v>89402.02093</v>
      </c>
      <c r="E12" s="12">
        <f t="shared" si="0"/>
        <v>98.41517819459565</v>
      </c>
      <c r="F12" s="12">
        <v>36634.74</v>
      </c>
      <c r="G12" s="12">
        <v>35698.21422</v>
      </c>
      <c r="H12" s="12">
        <f t="shared" si="1"/>
        <v>97.44361286582081</v>
      </c>
      <c r="I12" s="12">
        <f t="shared" si="2"/>
        <v>-53703.80671</v>
      </c>
      <c r="J12" s="12">
        <f t="shared" si="3"/>
        <v>39.92998575272811</v>
      </c>
    </row>
    <row r="13" spans="1:10" ht="12.75">
      <c r="A13" s="8" t="s">
        <v>64</v>
      </c>
      <c r="B13" s="9" t="s">
        <v>50</v>
      </c>
      <c r="C13" s="12">
        <v>19169.529</v>
      </c>
      <c r="D13" s="12">
        <v>1341.8789</v>
      </c>
      <c r="E13" s="12">
        <f t="shared" si="0"/>
        <v>7.000061921187527</v>
      </c>
      <c r="F13" s="12">
        <v>1903.75983</v>
      </c>
      <c r="G13" s="12">
        <v>425.886</v>
      </c>
      <c r="H13" s="12">
        <f t="shared" si="1"/>
        <v>22.370784028991725</v>
      </c>
      <c r="I13" s="12">
        <f t="shared" si="2"/>
        <v>-915.9929</v>
      </c>
      <c r="J13" s="13" t="s">
        <v>157</v>
      </c>
    </row>
    <row r="14" spans="1:10" ht="12.75">
      <c r="A14" s="8" t="s">
        <v>28</v>
      </c>
      <c r="B14" s="9" t="s">
        <v>32</v>
      </c>
      <c r="C14" s="12">
        <v>800678.2509</v>
      </c>
      <c r="D14" s="12">
        <v>760152.54649</v>
      </c>
      <c r="E14" s="12">
        <f t="shared" si="0"/>
        <v>94.93857809120615</v>
      </c>
      <c r="F14" s="12">
        <v>1009058.60656</v>
      </c>
      <c r="G14" s="12">
        <v>1036197.96582</v>
      </c>
      <c r="H14" s="12">
        <f t="shared" si="1"/>
        <v>102.68957215007772</v>
      </c>
      <c r="I14" s="12">
        <f t="shared" si="2"/>
        <v>276045.41933000006</v>
      </c>
      <c r="J14" s="12">
        <f t="shared" si="3"/>
        <v>136.31447669347924</v>
      </c>
    </row>
    <row r="15" spans="1:10" ht="12.75">
      <c r="A15" s="6" t="s">
        <v>57</v>
      </c>
      <c r="B15" s="7" t="s">
        <v>44</v>
      </c>
      <c r="C15" s="11">
        <f>SUM(C16:C16)</f>
        <v>5289.6</v>
      </c>
      <c r="D15" s="11">
        <f>SUM(D16:D16)</f>
        <v>4694.91567</v>
      </c>
      <c r="E15" s="11">
        <f t="shared" si="0"/>
        <v>88.75748014972777</v>
      </c>
      <c r="F15" s="14">
        <f>SUM(F16:F16)</f>
        <v>5160.6</v>
      </c>
      <c r="G15" s="14">
        <f>SUM(G16:G16)</f>
        <v>229.95854</v>
      </c>
      <c r="H15" s="11">
        <f t="shared" si="1"/>
        <v>4.456042708212223</v>
      </c>
      <c r="I15" s="11">
        <f t="shared" si="2"/>
        <v>-4464.957130000001</v>
      </c>
      <c r="J15" s="11">
        <f t="shared" si="3"/>
        <v>4.898033450726496</v>
      </c>
    </row>
    <row r="16" spans="1:10" ht="25.5">
      <c r="A16" s="8" t="s">
        <v>108</v>
      </c>
      <c r="B16" s="9" t="s">
        <v>7</v>
      </c>
      <c r="C16" s="12">
        <v>5289.6</v>
      </c>
      <c r="D16" s="12">
        <v>4694.91567</v>
      </c>
      <c r="E16" s="12">
        <f t="shared" si="0"/>
        <v>88.75748014972777</v>
      </c>
      <c r="F16" s="12">
        <v>5160.6</v>
      </c>
      <c r="G16" s="12">
        <v>229.95854</v>
      </c>
      <c r="H16" s="12">
        <f t="shared" si="1"/>
        <v>4.456042708212223</v>
      </c>
      <c r="I16" s="12">
        <f t="shared" si="2"/>
        <v>-4464.957130000001</v>
      </c>
      <c r="J16" s="12">
        <f t="shared" si="3"/>
        <v>4.898033450726496</v>
      </c>
    </row>
    <row r="17" spans="1:10" ht="39" customHeight="1">
      <c r="A17" s="6" t="s">
        <v>103</v>
      </c>
      <c r="B17" s="7" t="s">
        <v>69</v>
      </c>
      <c r="C17" s="11">
        <f>SUM(C18:C20)</f>
        <v>812613.801</v>
      </c>
      <c r="D17" s="11">
        <f>SUM(D18:D20)</f>
        <v>787788.72118</v>
      </c>
      <c r="E17" s="11">
        <f t="shared" si="0"/>
        <v>96.9450334476906</v>
      </c>
      <c r="F17" s="14">
        <f>SUM(F18:F20)</f>
        <v>820477.21</v>
      </c>
      <c r="G17" s="14">
        <f>SUM(G18:G20)</f>
        <v>809571.3560799999</v>
      </c>
      <c r="H17" s="11">
        <f t="shared" si="1"/>
        <v>98.67079136542988</v>
      </c>
      <c r="I17" s="11">
        <f t="shared" si="2"/>
        <v>21782.634899999946</v>
      </c>
      <c r="J17" s="11">
        <f t="shared" si="3"/>
        <v>102.76503513116721</v>
      </c>
    </row>
    <row r="18" spans="1:10" ht="51">
      <c r="A18" s="8" t="s">
        <v>15</v>
      </c>
      <c r="B18" s="9" t="s">
        <v>104</v>
      </c>
      <c r="C18" s="12">
        <v>115993.835</v>
      </c>
      <c r="D18" s="12">
        <v>106112.79406</v>
      </c>
      <c r="E18" s="12">
        <f t="shared" si="0"/>
        <v>91.48140852485824</v>
      </c>
      <c r="F18" s="12">
        <v>136113.893</v>
      </c>
      <c r="G18" s="12">
        <v>128325.66369</v>
      </c>
      <c r="H18" s="12">
        <f t="shared" si="1"/>
        <v>94.2781525541996</v>
      </c>
      <c r="I18" s="12">
        <f t="shared" si="2"/>
        <v>22212.86963</v>
      </c>
      <c r="J18" s="12">
        <f t="shared" si="3"/>
        <v>120.9332624089043</v>
      </c>
    </row>
    <row r="19" spans="1:10" ht="12.75">
      <c r="A19" s="8" t="s">
        <v>101</v>
      </c>
      <c r="B19" s="9" t="s">
        <v>121</v>
      </c>
      <c r="C19" s="12">
        <v>691903.166</v>
      </c>
      <c r="D19" s="12">
        <v>677246.79549</v>
      </c>
      <c r="E19" s="12">
        <f t="shared" si="0"/>
        <v>97.88173096609303</v>
      </c>
      <c r="F19" s="12">
        <v>679113.85</v>
      </c>
      <c r="G19" s="12">
        <v>676361.50842</v>
      </c>
      <c r="H19" s="12">
        <f t="shared" si="1"/>
        <v>99.59471573433527</v>
      </c>
      <c r="I19" s="12">
        <f t="shared" si="2"/>
        <v>-885.2870700000785</v>
      </c>
      <c r="J19" s="12">
        <f t="shared" si="3"/>
        <v>99.86928146786438</v>
      </c>
    </row>
    <row r="20" spans="1:10" ht="38.25">
      <c r="A20" s="8" t="s">
        <v>97</v>
      </c>
      <c r="B20" s="9" t="s">
        <v>65</v>
      </c>
      <c r="C20" s="12">
        <v>4716.8</v>
      </c>
      <c r="D20" s="12">
        <v>4429.13163</v>
      </c>
      <c r="E20" s="12">
        <f t="shared" si="0"/>
        <v>93.9011963619403</v>
      </c>
      <c r="F20" s="12">
        <v>5249.467</v>
      </c>
      <c r="G20" s="12">
        <v>4884.18397</v>
      </c>
      <c r="H20" s="12">
        <f t="shared" si="1"/>
        <v>93.04152154875915</v>
      </c>
      <c r="I20" s="12">
        <f t="shared" si="2"/>
        <v>455.0523400000002</v>
      </c>
      <c r="J20" s="12">
        <f t="shared" si="3"/>
        <v>110.2740757785968</v>
      </c>
    </row>
    <row r="21" spans="1:10" ht="12.75">
      <c r="A21" s="6" t="s">
        <v>79</v>
      </c>
      <c r="B21" s="7" t="s">
        <v>100</v>
      </c>
      <c r="C21" s="11">
        <f>SUM(C22:C29)</f>
        <v>4897058.275</v>
      </c>
      <c r="D21" s="11">
        <f>SUM(D22:D29)</f>
        <v>4364376.8604</v>
      </c>
      <c r="E21" s="11">
        <f t="shared" si="0"/>
        <v>89.12242034530414</v>
      </c>
      <c r="F21" s="14">
        <f>SUM(F22:F29)</f>
        <v>5219727.7180200005</v>
      </c>
      <c r="G21" s="14">
        <f>SUM(G22:G29)</f>
        <v>4999374.04073</v>
      </c>
      <c r="H21" s="11">
        <f t="shared" si="1"/>
        <v>95.77844498422252</v>
      </c>
      <c r="I21" s="11">
        <f t="shared" si="2"/>
        <v>634997.1803299999</v>
      </c>
      <c r="J21" s="11">
        <f t="shared" si="3"/>
        <v>114.5495496984145</v>
      </c>
    </row>
    <row r="22" spans="1:10" ht="12.75">
      <c r="A22" s="8" t="s">
        <v>92</v>
      </c>
      <c r="B22" s="9" t="s">
        <v>86</v>
      </c>
      <c r="C22" s="12">
        <v>196437.1</v>
      </c>
      <c r="D22" s="12">
        <v>170293.7034</v>
      </c>
      <c r="E22" s="12">
        <f t="shared" si="0"/>
        <v>86.69121230154589</v>
      </c>
      <c r="F22" s="12">
        <v>179489.4</v>
      </c>
      <c r="G22" s="12">
        <v>170690.49238</v>
      </c>
      <c r="H22" s="12">
        <f t="shared" si="1"/>
        <v>95.09781211592441</v>
      </c>
      <c r="I22" s="12">
        <f t="shared" si="2"/>
        <v>396.7889800000121</v>
      </c>
      <c r="J22" s="12">
        <f t="shared" si="3"/>
        <v>100.23300273120964</v>
      </c>
    </row>
    <row r="23" spans="1:10" ht="12.75">
      <c r="A23" s="8" t="s">
        <v>102</v>
      </c>
      <c r="B23" s="9" t="s">
        <v>71</v>
      </c>
      <c r="C23" s="12">
        <v>36250.8</v>
      </c>
      <c r="D23" s="12">
        <v>36223.15974</v>
      </c>
      <c r="E23" s="12">
        <f t="shared" si="0"/>
        <v>99.92375268959582</v>
      </c>
      <c r="F23" s="12">
        <v>37363.4</v>
      </c>
      <c r="G23" s="12">
        <v>37025.95344</v>
      </c>
      <c r="H23" s="12">
        <f t="shared" si="1"/>
        <v>99.09685264189018</v>
      </c>
      <c r="I23" s="12">
        <f t="shared" si="2"/>
        <v>802.7936999999947</v>
      </c>
      <c r="J23" s="12">
        <f t="shared" si="3"/>
        <v>102.21624426406264</v>
      </c>
    </row>
    <row r="24" spans="1:10" ht="12.75">
      <c r="A24" s="8" t="s">
        <v>106</v>
      </c>
      <c r="B24" s="9" t="s">
        <v>36</v>
      </c>
      <c r="C24" s="12">
        <v>385437.398</v>
      </c>
      <c r="D24" s="12">
        <v>383982.11558</v>
      </c>
      <c r="E24" s="12">
        <f t="shared" si="0"/>
        <v>99.62243351902245</v>
      </c>
      <c r="F24" s="12">
        <v>423418.2</v>
      </c>
      <c r="G24" s="12">
        <v>416868.77416</v>
      </c>
      <c r="H24" s="12">
        <f t="shared" si="1"/>
        <v>98.45320162430428</v>
      </c>
      <c r="I24" s="12">
        <f t="shared" si="2"/>
        <v>32886.65857999999</v>
      </c>
      <c r="J24" s="12">
        <f t="shared" si="3"/>
        <v>108.56463289450997</v>
      </c>
    </row>
    <row r="25" spans="1:10" ht="12.75">
      <c r="A25" s="8" t="s">
        <v>37</v>
      </c>
      <c r="B25" s="9" t="s">
        <v>25</v>
      </c>
      <c r="C25" s="12">
        <v>448681.231</v>
      </c>
      <c r="D25" s="12">
        <v>228369.92312</v>
      </c>
      <c r="E25" s="12">
        <f t="shared" si="0"/>
        <v>50.89803346821966</v>
      </c>
      <c r="F25" s="12">
        <v>339295.708</v>
      </c>
      <c r="G25" s="12">
        <v>333675.64702</v>
      </c>
      <c r="H25" s="12">
        <f t="shared" si="1"/>
        <v>98.34360976355173</v>
      </c>
      <c r="I25" s="12">
        <f t="shared" si="2"/>
        <v>105305.72389999998</v>
      </c>
      <c r="J25" s="13" t="s">
        <v>157</v>
      </c>
    </row>
    <row r="26" spans="1:10" ht="12.75">
      <c r="A26" s="8" t="s">
        <v>45</v>
      </c>
      <c r="B26" s="9" t="s">
        <v>13</v>
      </c>
      <c r="C26" s="12">
        <v>339170</v>
      </c>
      <c r="D26" s="12">
        <v>336399.12436</v>
      </c>
      <c r="E26" s="12">
        <f t="shared" si="0"/>
        <v>99.18304223840553</v>
      </c>
      <c r="F26" s="12">
        <v>318097.912</v>
      </c>
      <c r="G26" s="12">
        <v>311334.63429</v>
      </c>
      <c r="H26" s="12">
        <f t="shared" si="1"/>
        <v>97.87383775408121</v>
      </c>
      <c r="I26" s="12">
        <f t="shared" si="2"/>
        <v>-25064.49007</v>
      </c>
      <c r="J26" s="12">
        <f t="shared" si="3"/>
        <v>92.54918094163139</v>
      </c>
    </row>
    <row r="27" spans="1:10" ht="12.75">
      <c r="A27" s="8" t="s">
        <v>47</v>
      </c>
      <c r="B27" s="9" t="s">
        <v>142</v>
      </c>
      <c r="C27" s="12">
        <v>389610.436</v>
      </c>
      <c r="D27" s="12">
        <v>382172.00508</v>
      </c>
      <c r="E27" s="12">
        <f t="shared" si="0"/>
        <v>98.09080295785506</v>
      </c>
      <c r="F27" s="12">
        <v>488621.142</v>
      </c>
      <c r="G27" s="12">
        <v>487804.86258</v>
      </c>
      <c r="H27" s="12">
        <f t="shared" si="1"/>
        <v>99.8329422634766</v>
      </c>
      <c r="I27" s="12">
        <f t="shared" si="2"/>
        <v>105632.85750000004</v>
      </c>
      <c r="J27" s="12">
        <f t="shared" si="3"/>
        <v>127.64013483349936</v>
      </c>
    </row>
    <row r="28" spans="1:10" ht="25.5">
      <c r="A28" s="8" t="s">
        <v>76</v>
      </c>
      <c r="B28" s="9" t="s">
        <v>127</v>
      </c>
      <c r="C28" s="12">
        <v>2773410.287</v>
      </c>
      <c r="D28" s="12">
        <v>2507204.55688</v>
      </c>
      <c r="E28" s="12">
        <f t="shared" si="0"/>
        <v>90.40150202918751</v>
      </c>
      <c r="F28" s="12">
        <v>3095587.262</v>
      </c>
      <c r="G28" s="12">
        <v>2925536.59302</v>
      </c>
      <c r="H28" s="12">
        <f t="shared" si="1"/>
        <v>94.50667499936236</v>
      </c>
      <c r="I28" s="12">
        <f t="shared" si="2"/>
        <v>418332.03614</v>
      </c>
      <c r="J28" s="12">
        <f t="shared" si="3"/>
        <v>116.68519766335213</v>
      </c>
    </row>
    <row r="29" spans="1:10" ht="25.5">
      <c r="A29" s="8" t="s">
        <v>5</v>
      </c>
      <c r="B29" s="9" t="s">
        <v>124</v>
      </c>
      <c r="C29" s="12">
        <v>328061.023</v>
      </c>
      <c r="D29" s="12">
        <v>319732.27224</v>
      </c>
      <c r="E29" s="12">
        <f t="shared" si="0"/>
        <v>97.46121904887191</v>
      </c>
      <c r="F29" s="12">
        <v>337854.69402</v>
      </c>
      <c r="G29" s="12">
        <v>316437.08384</v>
      </c>
      <c r="H29" s="12">
        <f t="shared" si="1"/>
        <v>93.66070368146723</v>
      </c>
      <c r="I29" s="12">
        <f t="shared" si="2"/>
        <v>-3295.1884000000427</v>
      </c>
      <c r="J29" s="12">
        <f t="shared" si="3"/>
        <v>98.96939136706018</v>
      </c>
    </row>
    <row r="30" spans="1:10" ht="25.5">
      <c r="A30" s="6" t="s">
        <v>139</v>
      </c>
      <c r="B30" s="7" t="s">
        <v>126</v>
      </c>
      <c r="C30" s="11">
        <f>SUM(C31:C34)</f>
        <v>6433246.901989999</v>
      </c>
      <c r="D30" s="11">
        <f>SUM(D31:D34)</f>
        <v>6147102.77349</v>
      </c>
      <c r="E30" s="11">
        <f t="shared" si="0"/>
        <v>95.55210404855615</v>
      </c>
      <c r="F30" s="14">
        <f>SUM(F31:F34)</f>
        <v>5407103.35208</v>
      </c>
      <c r="G30" s="14">
        <f>SUM(G31:G34)</f>
        <v>4989452.20885</v>
      </c>
      <c r="H30" s="11">
        <f t="shared" si="1"/>
        <v>92.27588015181293</v>
      </c>
      <c r="I30" s="11">
        <f t="shared" si="2"/>
        <v>-1157650.5646399995</v>
      </c>
      <c r="J30" s="11">
        <f t="shared" si="3"/>
        <v>81.16754172986201</v>
      </c>
    </row>
    <row r="31" spans="1:10" ht="12.75">
      <c r="A31" s="8" t="s">
        <v>123</v>
      </c>
      <c r="B31" s="9" t="s">
        <v>114</v>
      </c>
      <c r="C31" s="12">
        <v>904397.062</v>
      </c>
      <c r="D31" s="12">
        <v>763745.75118</v>
      </c>
      <c r="E31" s="12">
        <f t="shared" si="0"/>
        <v>84.44805752586578</v>
      </c>
      <c r="F31" s="12">
        <v>436704.387</v>
      </c>
      <c r="G31" s="12">
        <v>387838.69843</v>
      </c>
      <c r="H31" s="12">
        <f t="shared" si="1"/>
        <v>88.81035088617051</v>
      </c>
      <c r="I31" s="12">
        <f t="shared" si="2"/>
        <v>-375907.05275000003</v>
      </c>
      <c r="J31" s="12">
        <f t="shared" si="3"/>
        <v>50.78112681226477</v>
      </c>
    </row>
    <row r="32" spans="1:10" ht="12.75">
      <c r="A32" s="8" t="s">
        <v>113</v>
      </c>
      <c r="B32" s="9" t="s">
        <v>105</v>
      </c>
      <c r="C32" s="12">
        <v>4626138.06999</v>
      </c>
      <c r="D32" s="12">
        <v>4565816.57093</v>
      </c>
      <c r="E32" s="12">
        <f t="shared" si="0"/>
        <v>98.69607222812246</v>
      </c>
      <c r="F32" s="12">
        <v>3968369.06863</v>
      </c>
      <c r="G32" s="12">
        <v>3647478.86278</v>
      </c>
      <c r="H32" s="12">
        <f t="shared" si="1"/>
        <v>91.91380135515517</v>
      </c>
      <c r="I32" s="12">
        <f t="shared" si="2"/>
        <v>-918337.7081500003</v>
      </c>
      <c r="J32" s="12">
        <f t="shared" si="3"/>
        <v>79.88667100651952</v>
      </c>
    </row>
    <row r="33" spans="1:10" ht="12.75">
      <c r="A33" s="8" t="s">
        <v>20</v>
      </c>
      <c r="B33" s="9" t="s">
        <v>88</v>
      </c>
      <c r="C33" s="12">
        <v>679579.628</v>
      </c>
      <c r="D33" s="12">
        <v>615472.62544</v>
      </c>
      <c r="E33" s="12">
        <f t="shared" si="0"/>
        <v>90.56666799317297</v>
      </c>
      <c r="F33" s="12">
        <v>731979.37047</v>
      </c>
      <c r="G33" s="12">
        <v>697128.01783</v>
      </c>
      <c r="H33" s="12">
        <f t="shared" si="1"/>
        <v>95.23875206788655</v>
      </c>
      <c r="I33" s="12">
        <f t="shared" si="2"/>
        <v>81655.39239000005</v>
      </c>
      <c r="J33" s="12">
        <f t="shared" si="3"/>
        <v>113.26710385073989</v>
      </c>
    </row>
    <row r="34" spans="1:10" ht="25.5">
      <c r="A34" s="8" t="s">
        <v>55</v>
      </c>
      <c r="B34" s="9" t="s">
        <v>58</v>
      </c>
      <c r="C34" s="12">
        <v>223132.142</v>
      </c>
      <c r="D34" s="12">
        <v>202067.82594</v>
      </c>
      <c r="E34" s="12">
        <f t="shared" si="0"/>
        <v>90.55971234301154</v>
      </c>
      <c r="F34" s="12">
        <v>270050.52598</v>
      </c>
      <c r="G34" s="12">
        <v>257006.62981</v>
      </c>
      <c r="H34" s="12">
        <f t="shared" si="1"/>
        <v>95.16983122966923</v>
      </c>
      <c r="I34" s="12">
        <f t="shared" si="2"/>
        <v>54938.80387</v>
      </c>
      <c r="J34" s="12">
        <f t="shared" si="3"/>
        <v>127.1882985895602</v>
      </c>
    </row>
    <row r="35" spans="1:10" ht="12.75">
      <c r="A35" s="6" t="s">
        <v>59</v>
      </c>
      <c r="B35" s="7" t="s">
        <v>14</v>
      </c>
      <c r="C35" s="11">
        <f>SUM(C36:C39)</f>
        <v>81600.1</v>
      </c>
      <c r="D35" s="11">
        <f>SUM(D37:D39)</f>
        <v>79332.61025</v>
      </c>
      <c r="E35" s="11">
        <f t="shared" si="0"/>
        <v>97.22121694703804</v>
      </c>
      <c r="F35" s="14">
        <f>SUM(F36:F39)</f>
        <v>60345.3</v>
      </c>
      <c r="G35" s="14">
        <f>G36+G37+G38+G39</f>
        <v>59236.50231</v>
      </c>
      <c r="H35" s="11">
        <f t="shared" si="1"/>
        <v>98.16257821238771</v>
      </c>
      <c r="I35" s="11">
        <f t="shared" si="2"/>
        <v>-20096.107939999994</v>
      </c>
      <c r="J35" s="11">
        <f t="shared" si="3"/>
        <v>74.66854062072161</v>
      </c>
    </row>
    <row r="36" spans="1:11" s="16" customFormat="1" ht="12.75">
      <c r="A36" s="17" t="s">
        <v>165</v>
      </c>
      <c r="B36" s="18" t="s">
        <v>166</v>
      </c>
      <c r="C36" s="19">
        <v>0</v>
      </c>
      <c r="D36" s="19">
        <v>0</v>
      </c>
      <c r="E36" s="12" t="s">
        <v>157</v>
      </c>
      <c r="F36" s="20">
        <v>340</v>
      </c>
      <c r="G36" s="20">
        <v>340</v>
      </c>
      <c r="H36" s="12">
        <f t="shared" si="1"/>
        <v>100</v>
      </c>
      <c r="I36" s="12">
        <f t="shared" si="2"/>
        <v>340</v>
      </c>
      <c r="J36" s="12">
        <v>0</v>
      </c>
      <c r="K36" s="15"/>
    </row>
    <row r="37" spans="1:10" ht="25.5">
      <c r="A37" s="8" t="s">
        <v>54</v>
      </c>
      <c r="B37" s="9" t="s">
        <v>128</v>
      </c>
      <c r="C37" s="12">
        <v>0</v>
      </c>
      <c r="D37" s="12">
        <v>0</v>
      </c>
      <c r="E37" s="12" t="s">
        <v>157</v>
      </c>
      <c r="F37" s="12">
        <v>487.9</v>
      </c>
      <c r="G37" s="12">
        <v>220.89397</v>
      </c>
      <c r="H37" s="12">
        <f t="shared" si="1"/>
        <v>45.27443533510965</v>
      </c>
      <c r="I37" s="12">
        <f t="shared" si="2"/>
        <v>220.89397</v>
      </c>
      <c r="J37" s="12" t="e">
        <f t="shared" si="3"/>
        <v>#DIV/0!</v>
      </c>
    </row>
    <row r="38" spans="1:10" ht="25.5">
      <c r="A38" s="8" t="s">
        <v>115</v>
      </c>
      <c r="B38" s="9" t="s">
        <v>116</v>
      </c>
      <c r="C38" s="12">
        <v>41108.4</v>
      </c>
      <c r="D38" s="12">
        <v>40567.7863</v>
      </c>
      <c r="E38" s="12">
        <f t="shared" si="0"/>
        <v>98.68490697764933</v>
      </c>
      <c r="F38" s="12">
        <v>30039.8</v>
      </c>
      <c r="G38" s="12">
        <v>29865.59472</v>
      </c>
      <c r="H38" s="12">
        <f t="shared" si="1"/>
        <v>99.42008508711776</v>
      </c>
      <c r="I38" s="12">
        <f t="shared" si="2"/>
        <v>-10702.191579999999</v>
      </c>
      <c r="J38" s="12">
        <f t="shared" si="3"/>
        <v>73.61899044513554</v>
      </c>
    </row>
    <row r="39" spans="1:10" ht="25.5">
      <c r="A39" s="8" t="s">
        <v>26</v>
      </c>
      <c r="B39" s="9" t="s">
        <v>91</v>
      </c>
      <c r="C39" s="12">
        <v>40491.7</v>
      </c>
      <c r="D39" s="12">
        <v>38764.82395</v>
      </c>
      <c r="E39" s="12">
        <f t="shared" si="0"/>
        <v>95.73523450484915</v>
      </c>
      <c r="F39" s="12">
        <v>29477.6</v>
      </c>
      <c r="G39" s="12">
        <v>28810.01362</v>
      </c>
      <c r="H39" s="12">
        <f t="shared" si="1"/>
        <v>97.73527566694712</v>
      </c>
      <c r="I39" s="12">
        <f t="shared" si="2"/>
        <v>-9954.810329999997</v>
      </c>
      <c r="J39" s="12">
        <f t="shared" si="3"/>
        <v>74.31999086893829</v>
      </c>
    </row>
    <row r="40" spans="1:10" ht="12.75">
      <c r="A40" s="6" t="s">
        <v>27</v>
      </c>
      <c r="B40" s="7" t="s">
        <v>38</v>
      </c>
      <c r="C40" s="11">
        <f>SUM(C41:C46)</f>
        <v>7256402.566000001</v>
      </c>
      <c r="D40" s="11">
        <f>SUM(D41:D46)</f>
        <v>7009852.63383</v>
      </c>
      <c r="E40" s="11">
        <f t="shared" si="0"/>
        <v>96.60231182149107</v>
      </c>
      <c r="F40" s="14">
        <f>SUM(F41:F46)</f>
        <v>7393557.73553</v>
      </c>
      <c r="G40" s="14">
        <f>SUM(G41:G46)</f>
        <v>7203074.3650400005</v>
      </c>
      <c r="H40" s="11">
        <f t="shared" si="1"/>
        <v>97.42365749611145</v>
      </c>
      <c r="I40" s="11">
        <f t="shared" si="2"/>
        <v>193221.7312100008</v>
      </c>
      <c r="J40" s="11">
        <f t="shared" si="3"/>
        <v>102.75643071692406</v>
      </c>
    </row>
    <row r="41" spans="1:10" ht="12.75">
      <c r="A41" s="8" t="s">
        <v>140</v>
      </c>
      <c r="B41" s="9" t="s">
        <v>30</v>
      </c>
      <c r="C41" s="12">
        <v>1731530.69733</v>
      </c>
      <c r="D41" s="12">
        <v>1668188.11238</v>
      </c>
      <c r="E41" s="12">
        <f t="shared" si="0"/>
        <v>96.34181565203126</v>
      </c>
      <c r="F41" s="12">
        <v>1764473.28817</v>
      </c>
      <c r="G41" s="12">
        <v>1714375.24697</v>
      </c>
      <c r="H41" s="12">
        <f t="shared" si="1"/>
        <v>97.16073677420424</v>
      </c>
      <c r="I41" s="12">
        <f t="shared" si="2"/>
        <v>46187.134589999914</v>
      </c>
      <c r="J41" s="12">
        <f t="shared" si="3"/>
        <v>102.76870061878722</v>
      </c>
    </row>
    <row r="42" spans="1:10" ht="12.75">
      <c r="A42" s="8" t="s">
        <v>83</v>
      </c>
      <c r="B42" s="9" t="s">
        <v>16</v>
      </c>
      <c r="C42" s="12">
        <v>3851718.82023</v>
      </c>
      <c r="D42" s="12">
        <v>3715365.44544</v>
      </c>
      <c r="E42" s="12">
        <f t="shared" si="0"/>
        <v>96.45993435258448</v>
      </c>
      <c r="F42" s="12">
        <v>3959608.0285</v>
      </c>
      <c r="G42" s="12">
        <v>3866662.54264</v>
      </c>
      <c r="H42" s="12">
        <f t="shared" si="1"/>
        <v>97.65265942509946</v>
      </c>
      <c r="I42" s="12">
        <f t="shared" si="2"/>
        <v>151297.0972000002</v>
      </c>
      <c r="J42" s="12">
        <f t="shared" si="3"/>
        <v>104.07219961055762</v>
      </c>
    </row>
    <row r="43" spans="1:10" ht="25.5">
      <c r="A43" s="8" t="s">
        <v>39</v>
      </c>
      <c r="B43" s="9" t="s">
        <v>132</v>
      </c>
      <c r="C43" s="12">
        <v>716053.9</v>
      </c>
      <c r="D43" s="12">
        <v>710857.56124</v>
      </c>
      <c r="E43" s="12">
        <f t="shared" si="0"/>
        <v>99.27430899266102</v>
      </c>
      <c r="F43" s="12">
        <v>735288</v>
      </c>
      <c r="G43" s="12">
        <v>726615.66335</v>
      </c>
      <c r="H43" s="12">
        <f t="shared" si="1"/>
        <v>98.820552402596</v>
      </c>
      <c r="I43" s="12">
        <f t="shared" si="2"/>
        <v>15758.102110000094</v>
      </c>
      <c r="J43" s="12">
        <f t="shared" si="3"/>
        <v>102.21677350980303</v>
      </c>
    </row>
    <row r="44" spans="1:10" ht="38.25">
      <c r="A44" s="8" t="s">
        <v>89</v>
      </c>
      <c r="B44" s="9" t="s">
        <v>119</v>
      </c>
      <c r="C44" s="12">
        <v>57984.3</v>
      </c>
      <c r="D44" s="12">
        <v>57966.47781</v>
      </c>
      <c r="E44" s="12">
        <f t="shared" si="0"/>
        <v>99.96926376622636</v>
      </c>
      <c r="F44" s="12">
        <v>62414.3</v>
      </c>
      <c r="G44" s="12">
        <v>61494.2014</v>
      </c>
      <c r="H44" s="12">
        <f t="shared" si="1"/>
        <v>98.5258208455434</v>
      </c>
      <c r="I44" s="12">
        <f t="shared" si="2"/>
        <v>3527.7235900000014</v>
      </c>
      <c r="J44" s="12">
        <f t="shared" si="3"/>
        <v>106.08579945388958</v>
      </c>
    </row>
    <row r="45" spans="1:10" ht="25.5">
      <c r="A45" s="8" t="s">
        <v>3</v>
      </c>
      <c r="B45" s="9" t="s">
        <v>93</v>
      </c>
      <c r="C45" s="12">
        <v>360574.304</v>
      </c>
      <c r="D45" s="12">
        <v>346713.93944</v>
      </c>
      <c r="E45" s="12">
        <f t="shared" si="0"/>
        <v>96.15603097440909</v>
      </c>
      <c r="F45" s="12">
        <v>375394.124</v>
      </c>
      <c r="G45" s="12">
        <v>361487.88267</v>
      </c>
      <c r="H45" s="12">
        <f t="shared" si="1"/>
        <v>96.29556233277641</v>
      </c>
      <c r="I45" s="12">
        <f t="shared" si="2"/>
        <v>14773.943230000034</v>
      </c>
      <c r="J45" s="12">
        <f t="shared" si="3"/>
        <v>104.2611333290673</v>
      </c>
    </row>
    <row r="46" spans="1:10" ht="12.75">
      <c r="A46" s="8" t="s">
        <v>29</v>
      </c>
      <c r="B46" s="9" t="s">
        <v>62</v>
      </c>
      <c r="C46" s="12">
        <v>538540.54444</v>
      </c>
      <c r="D46" s="12">
        <v>510761.09752</v>
      </c>
      <c r="E46" s="12">
        <f t="shared" si="0"/>
        <v>94.84171670883455</v>
      </c>
      <c r="F46" s="12">
        <v>496379.99486</v>
      </c>
      <c r="G46" s="12">
        <v>472438.82801</v>
      </c>
      <c r="H46" s="12">
        <f t="shared" si="1"/>
        <v>95.17684695235302</v>
      </c>
      <c r="I46" s="12">
        <f t="shared" si="2"/>
        <v>-38322.26951000001</v>
      </c>
      <c r="J46" s="12">
        <f t="shared" si="3"/>
        <v>92.49702655584504</v>
      </c>
    </row>
    <row r="47" spans="1:10" ht="12.75">
      <c r="A47" s="6" t="s">
        <v>120</v>
      </c>
      <c r="B47" s="7" t="s">
        <v>60</v>
      </c>
      <c r="C47" s="11">
        <f>SUM(C48:C50)</f>
        <v>1377919.098</v>
      </c>
      <c r="D47" s="11">
        <f>SUM(D48:D50)</f>
        <v>1314982.28975</v>
      </c>
      <c r="E47" s="11">
        <f t="shared" si="0"/>
        <v>95.43247434908548</v>
      </c>
      <c r="F47" s="14">
        <f>SUM(F48:F50)</f>
        <v>1397714.381</v>
      </c>
      <c r="G47" s="14">
        <f>SUM(G48:G50)</f>
        <v>1368199.8462200002</v>
      </c>
      <c r="H47" s="11">
        <f t="shared" si="1"/>
        <v>97.88837153132218</v>
      </c>
      <c r="I47" s="11">
        <f t="shared" si="2"/>
        <v>53217.556470000185</v>
      </c>
      <c r="J47" s="11">
        <f t="shared" si="3"/>
        <v>104.04701697390296</v>
      </c>
    </row>
    <row r="48" spans="1:10" ht="12.75">
      <c r="A48" s="8" t="s">
        <v>90</v>
      </c>
      <c r="B48" s="9" t="s">
        <v>49</v>
      </c>
      <c r="C48" s="12">
        <v>1163700.402</v>
      </c>
      <c r="D48" s="12">
        <v>1116539.11116</v>
      </c>
      <c r="E48" s="12">
        <f t="shared" si="0"/>
        <v>95.94729960057194</v>
      </c>
      <c r="F48" s="12">
        <v>1166581.067</v>
      </c>
      <c r="G48" s="12">
        <v>1144894.02664</v>
      </c>
      <c r="H48" s="12">
        <f t="shared" si="1"/>
        <v>98.14097442745485</v>
      </c>
      <c r="I48" s="12">
        <f t="shared" si="2"/>
        <v>28354.915479999967</v>
      </c>
      <c r="J48" s="12">
        <f t="shared" si="3"/>
        <v>102.53953625059684</v>
      </c>
    </row>
    <row r="49" spans="1:10" ht="12.75">
      <c r="A49" s="8" t="s">
        <v>163</v>
      </c>
      <c r="B49" s="10" t="s">
        <v>164</v>
      </c>
      <c r="C49" s="12">
        <v>26674.9</v>
      </c>
      <c r="D49" s="12">
        <v>25048.05296</v>
      </c>
      <c r="E49" s="12">
        <f t="shared" si="0"/>
        <v>93.90120660246149</v>
      </c>
      <c r="F49" s="12">
        <v>27209.6</v>
      </c>
      <c r="G49" s="12">
        <v>26114.91139</v>
      </c>
      <c r="H49" s="12">
        <f t="shared" si="1"/>
        <v>95.97682946460074</v>
      </c>
      <c r="I49" s="12">
        <f t="shared" si="2"/>
        <v>1066.8584300000002</v>
      </c>
      <c r="J49" s="12">
        <f t="shared" si="3"/>
        <v>104.25924694308056</v>
      </c>
    </row>
    <row r="50" spans="1:10" ht="25.5">
      <c r="A50" s="8" t="s">
        <v>40</v>
      </c>
      <c r="B50" s="9" t="s">
        <v>19</v>
      </c>
      <c r="C50" s="12">
        <v>187543.796</v>
      </c>
      <c r="D50" s="12">
        <v>173395.12563</v>
      </c>
      <c r="E50" s="12">
        <f t="shared" si="0"/>
        <v>92.45580463242837</v>
      </c>
      <c r="F50" s="12">
        <v>203923.714</v>
      </c>
      <c r="G50" s="12">
        <v>197190.90819</v>
      </c>
      <c r="H50" s="12">
        <f t="shared" si="1"/>
        <v>96.69837034745257</v>
      </c>
      <c r="I50" s="12">
        <f t="shared" si="2"/>
        <v>23795.782559999992</v>
      </c>
      <c r="J50" s="12">
        <f t="shared" si="3"/>
        <v>113.72344376668163</v>
      </c>
    </row>
    <row r="51" spans="1:10" ht="12.75">
      <c r="A51" s="6" t="s">
        <v>87</v>
      </c>
      <c r="B51" s="7" t="s">
        <v>95</v>
      </c>
      <c r="C51" s="11">
        <f>SUM(C52:C58)</f>
        <v>5563078.3780000005</v>
      </c>
      <c r="D51" s="11">
        <f>SUM(D52:D58)</f>
        <v>5465583.00917</v>
      </c>
      <c r="E51" s="11">
        <f t="shared" si="0"/>
        <v>98.2474564943115</v>
      </c>
      <c r="F51" s="14">
        <f>SUM(F52:F58)</f>
        <v>5869823.69419</v>
      </c>
      <c r="G51" s="14">
        <f>SUM(G52:G58)</f>
        <v>9230177.09619</v>
      </c>
      <c r="H51" s="11">
        <f t="shared" si="1"/>
        <v>157.24794435182278</v>
      </c>
      <c r="I51" s="11">
        <f t="shared" si="2"/>
        <v>3764594.0870199995</v>
      </c>
      <c r="J51" s="11">
        <f t="shared" si="3"/>
        <v>168.87817970569415</v>
      </c>
    </row>
    <row r="52" spans="1:10" ht="12.75">
      <c r="A52" s="8" t="s">
        <v>81</v>
      </c>
      <c r="B52" s="9" t="s">
        <v>78</v>
      </c>
      <c r="C52" s="12">
        <v>1242349.7</v>
      </c>
      <c r="D52" s="12">
        <v>1194982.31242</v>
      </c>
      <c r="E52" s="12">
        <f t="shared" si="0"/>
        <v>96.18727419662919</v>
      </c>
      <c r="F52" s="12">
        <v>1068210.7</v>
      </c>
      <c r="G52" s="12">
        <v>1060544.43861</v>
      </c>
      <c r="H52" s="12">
        <f t="shared" si="1"/>
        <v>99.28232684900087</v>
      </c>
      <c r="I52" s="12">
        <f t="shared" si="2"/>
        <v>-134437.87381000002</v>
      </c>
      <c r="J52" s="12">
        <f t="shared" si="3"/>
        <v>88.74980220102628</v>
      </c>
    </row>
    <row r="53" spans="1:10" ht="12.75">
      <c r="A53" s="8" t="s">
        <v>1</v>
      </c>
      <c r="B53" s="9" t="s">
        <v>63</v>
      </c>
      <c r="C53" s="12">
        <v>346816.51</v>
      </c>
      <c r="D53" s="12">
        <v>337200.98371</v>
      </c>
      <c r="E53" s="12">
        <f t="shared" si="0"/>
        <v>97.22748888454012</v>
      </c>
      <c r="F53" s="12">
        <v>311054</v>
      </c>
      <c r="G53" s="12">
        <v>310232.80147</v>
      </c>
      <c r="H53" s="12">
        <f t="shared" si="1"/>
        <v>99.73599486584324</v>
      </c>
      <c r="I53" s="12">
        <f t="shared" si="2"/>
        <v>-26968.182239999995</v>
      </c>
      <c r="J53" s="12">
        <f t="shared" si="3"/>
        <v>92.00234176564763</v>
      </c>
    </row>
    <row r="54" spans="1:10" ht="25.5">
      <c r="A54" s="8" t="s">
        <v>137</v>
      </c>
      <c r="B54" s="9" t="s">
        <v>52</v>
      </c>
      <c r="C54" s="12">
        <v>39255.1</v>
      </c>
      <c r="D54" s="12">
        <v>38627.11314</v>
      </c>
      <c r="E54" s="12">
        <f t="shared" si="0"/>
        <v>98.40024134443678</v>
      </c>
      <c r="F54" s="12">
        <v>39539.5</v>
      </c>
      <c r="G54" s="12">
        <v>39539.48945</v>
      </c>
      <c r="H54" s="12">
        <f t="shared" si="1"/>
        <v>99.99997331782143</v>
      </c>
      <c r="I54" s="12">
        <f t="shared" si="2"/>
        <v>912.3763099999996</v>
      </c>
      <c r="J54" s="12">
        <f t="shared" si="3"/>
        <v>102.36201009040771</v>
      </c>
    </row>
    <row r="55" spans="1:10" ht="12.75">
      <c r="A55" s="8" t="s">
        <v>51</v>
      </c>
      <c r="B55" s="9" t="s">
        <v>43</v>
      </c>
      <c r="C55" s="12">
        <v>26473.23</v>
      </c>
      <c r="D55" s="12">
        <v>24895.27167</v>
      </c>
      <c r="E55" s="12">
        <f t="shared" si="0"/>
        <v>94.03941895265518</v>
      </c>
      <c r="F55" s="12">
        <v>33417.8</v>
      </c>
      <c r="G55" s="12">
        <v>32461.66972</v>
      </c>
      <c r="H55" s="12">
        <f t="shared" si="1"/>
        <v>97.13885929055772</v>
      </c>
      <c r="I55" s="12">
        <f t="shared" si="2"/>
        <v>7566.398050000003</v>
      </c>
      <c r="J55" s="12">
        <f t="shared" si="3"/>
        <v>130.3929121573631</v>
      </c>
    </row>
    <row r="56" spans="1:10" ht="12.75">
      <c r="A56" s="8" t="s">
        <v>161</v>
      </c>
      <c r="B56" s="10" t="s">
        <v>162</v>
      </c>
      <c r="C56" s="12">
        <v>215404.4</v>
      </c>
      <c r="D56" s="12">
        <v>214279.56976</v>
      </c>
      <c r="E56" s="12">
        <f t="shared" si="0"/>
        <v>99.47780535587945</v>
      </c>
      <c r="F56" s="12">
        <v>214814.3</v>
      </c>
      <c r="G56" s="12">
        <v>214710.72268</v>
      </c>
      <c r="H56" s="12">
        <f t="shared" si="1"/>
        <v>99.95178285616927</v>
      </c>
      <c r="I56" s="12"/>
      <c r="J56" s="12">
        <f t="shared" si="3"/>
        <v>100.20121046560011</v>
      </c>
    </row>
    <row r="57" spans="1:10" ht="38.25">
      <c r="A57" s="8" t="s">
        <v>77</v>
      </c>
      <c r="B57" s="9" t="s">
        <v>23</v>
      </c>
      <c r="C57" s="12">
        <v>66277</v>
      </c>
      <c r="D57" s="12">
        <v>66268.03</v>
      </c>
      <c r="E57" s="12">
        <f t="shared" si="0"/>
        <v>99.98646589314544</v>
      </c>
      <c r="F57" s="12">
        <v>65353.3</v>
      </c>
      <c r="G57" s="12">
        <v>65353.22</v>
      </c>
      <c r="H57" s="12">
        <f t="shared" si="1"/>
        <v>99.99987758843089</v>
      </c>
      <c r="I57" s="12">
        <f t="shared" si="2"/>
        <v>-914.8099999999977</v>
      </c>
      <c r="J57" s="12">
        <f t="shared" si="3"/>
        <v>98.61953041308155</v>
      </c>
    </row>
    <row r="58" spans="1:10" ht="25.5">
      <c r="A58" s="8" t="s">
        <v>131</v>
      </c>
      <c r="B58" s="9" t="s">
        <v>125</v>
      </c>
      <c r="C58" s="12">
        <v>3626502.438</v>
      </c>
      <c r="D58" s="12">
        <v>3589329.72847</v>
      </c>
      <c r="E58" s="12">
        <f t="shared" si="0"/>
        <v>98.97497078340582</v>
      </c>
      <c r="F58" s="12">
        <v>4137434.09419</v>
      </c>
      <c r="G58" s="12">
        <v>7507334.75426</v>
      </c>
      <c r="H58" s="12">
        <f t="shared" si="1"/>
        <v>181.4490474857881</v>
      </c>
      <c r="I58" s="12">
        <f t="shared" si="2"/>
        <v>3918005.02579</v>
      </c>
      <c r="J58" s="12">
        <f t="shared" si="3"/>
        <v>209.15701042211305</v>
      </c>
    </row>
    <row r="59" spans="1:10" ht="12.75">
      <c r="A59" s="6" t="s">
        <v>134</v>
      </c>
      <c r="B59" s="7" t="s">
        <v>0</v>
      </c>
      <c r="C59" s="11">
        <f>SUM(C60:C64)</f>
        <v>3288834.7789999996</v>
      </c>
      <c r="D59" s="11">
        <f>SUM(D60:D64)</f>
        <v>3206825.58074</v>
      </c>
      <c r="E59" s="11">
        <f t="shared" si="0"/>
        <v>97.50643605499285</v>
      </c>
      <c r="F59" s="14">
        <f>SUM(F60:F64)</f>
        <v>3632644.97258</v>
      </c>
      <c r="G59" s="14">
        <f>SUM(G60:G64)</f>
        <v>3571837.4295</v>
      </c>
      <c r="H59" s="11">
        <f t="shared" si="1"/>
        <v>98.32608076101606</v>
      </c>
      <c r="I59" s="11">
        <f t="shared" si="2"/>
        <v>365011.84875999996</v>
      </c>
      <c r="J59" s="11">
        <f t="shared" si="3"/>
        <v>111.38234180718274</v>
      </c>
    </row>
    <row r="60" spans="1:10" ht="12.75">
      <c r="A60" s="8" t="s">
        <v>56</v>
      </c>
      <c r="B60" s="9" t="s">
        <v>129</v>
      </c>
      <c r="C60" s="12">
        <v>257915.535</v>
      </c>
      <c r="D60" s="12">
        <v>238250.27876</v>
      </c>
      <c r="E60" s="12">
        <f t="shared" si="0"/>
        <v>92.37531146000957</v>
      </c>
      <c r="F60" s="12">
        <v>366890.23</v>
      </c>
      <c r="G60" s="12">
        <v>366011.38167</v>
      </c>
      <c r="H60" s="12">
        <f t="shared" si="1"/>
        <v>99.76046014362389</v>
      </c>
      <c r="I60" s="12">
        <f t="shared" si="2"/>
        <v>127761.10290999999</v>
      </c>
      <c r="J60" s="12">
        <f t="shared" si="3"/>
        <v>153.6247443549476</v>
      </c>
    </row>
    <row r="61" spans="1:10" ht="12.75">
      <c r="A61" s="8" t="s">
        <v>2</v>
      </c>
      <c r="B61" s="9" t="s">
        <v>118</v>
      </c>
      <c r="C61" s="12">
        <v>1059421.619</v>
      </c>
      <c r="D61" s="12">
        <v>1043725.80009</v>
      </c>
      <c r="E61" s="12">
        <f t="shared" si="0"/>
        <v>98.51845397257276</v>
      </c>
      <c r="F61" s="12">
        <v>1047469.9</v>
      </c>
      <c r="G61" s="12">
        <v>1038343.02504</v>
      </c>
      <c r="H61" s="12">
        <f t="shared" si="1"/>
        <v>99.12867425020995</v>
      </c>
      <c r="I61" s="12">
        <f t="shared" si="2"/>
        <v>-5382.775050000055</v>
      </c>
      <c r="J61" s="12">
        <f t="shared" si="3"/>
        <v>99.48427306774099</v>
      </c>
    </row>
    <row r="62" spans="1:10" ht="12.75">
      <c r="A62" s="8" t="s">
        <v>11</v>
      </c>
      <c r="B62" s="9" t="s">
        <v>107</v>
      </c>
      <c r="C62" s="12">
        <v>1280510.572</v>
      </c>
      <c r="D62" s="12">
        <v>1243028.62575</v>
      </c>
      <c r="E62" s="12">
        <f t="shared" si="0"/>
        <v>97.07289052745126</v>
      </c>
      <c r="F62" s="12">
        <v>1250381.30958</v>
      </c>
      <c r="G62" s="12">
        <v>1212002.64402</v>
      </c>
      <c r="H62" s="12">
        <f t="shared" si="1"/>
        <v>96.93064305536595</v>
      </c>
      <c r="I62" s="12">
        <f t="shared" si="2"/>
        <v>-31025.981729999883</v>
      </c>
      <c r="J62" s="12">
        <f t="shared" si="3"/>
        <v>97.50400102722655</v>
      </c>
    </row>
    <row r="63" spans="1:10" ht="12.75">
      <c r="A63" s="8" t="s">
        <v>35</v>
      </c>
      <c r="B63" s="9" t="s">
        <v>94</v>
      </c>
      <c r="C63" s="12">
        <v>432105.061</v>
      </c>
      <c r="D63" s="12">
        <v>430021.02386</v>
      </c>
      <c r="E63" s="12">
        <f t="shared" si="0"/>
        <v>99.51770128885393</v>
      </c>
      <c r="F63" s="12">
        <v>666188.118</v>
      </c>
      <c r="G63" s="12">
        <v>662690.82601</v>
      </c>
      <c r="H63" s="12">
        <f t="shared" si="1"/>
        <v>99.47502936550423</v>
      </c>
      <c r="I63" s="12">
        <f t="shared" si="2"/>
        <v>232669.80214999994</v>
      </c>
      <c r="J63" s="12">
        <f t="shared" si="3"/>
        <v>154.10661089578477</v>
      </c>
    </row>
    <row r="64" spans="1:10" ht="25.5">
      <c r="A64" s="8" t="s">
        <v>9</v>
      </c>
      <c r="B64" s="9" t="s">
        <v>61</v>
      </c>
      <c r="C64" s="12">
        <v>258881.992</v>
      </c>
      <c r="D64" s="12">
        <v>251799.85228</v>
      </c>
      <c r="E64" s="12">
        <f t="shared" si="0"/>
        <v>97.26433667120423</v>
      </c>
      <c r="F64" s="12">
        <v>301715.415</v>
      </c>
      <c r="G64" s="12">
        <v>292789.55276</v>
      </c>
      <c r="H64" s="12">
        <f t="shared" si="1"/>
        <v>97.0416287016691</v>
      </c>
      <c r="I64" s="12">
        <f t="shared" si="2"/>
        <v>40989.70048</v>
      </c>
      <c r="J64" s="12">
        <f t="shared" si="3"/>
        <v>116.2786832910528</v>
      </c>
    </row>
    <row r="65" spans="1:10" ht="25.5">
      <c r="A65" s="6" t="s">
        <v>21</v>
      </c>
      <c r="B65" s="7" t="s">
        <v>31</v>
      </c>
      <c r="C65" s="11">
        <f>SUM(C66:C69)</f>
        <v>688954.6359999999</v>
      </c>
      <c r="D65" s="11">
        <f>SUM(D66:D69)</f>
        <v>490212.51148999995</v>
      </c>
      <c r="E65" s="11">
        <f t="shared" si="0"/>
        <v>71.15308989516691</v>
      </c>
      <c r="F65" s="14">
        <f>SUM(F66:F69)</f>
        <v>724491.7980000001</v>
      </c>
      <c r="G65" s="14">
        <f>SUM(G66:G69)</f>
        <v>699822.28679</v>
      </c>
      <c r="H65" s="11">
        <f t="shared" si="1"/>
        <v>96.59492194692865</v>
      </c>
      <c r="I65" s="11">
        <f t="shared" si="2"/>
        <v>209609.7753000001</v>
      </c>
      <c r="J65" s="11">
        <f t="shared" si="3"/>
        <v>142.7589607337625</v>
      </c>
    </row>
    <row r="66" spans="1:10" ht="12.75">
      <c r="A66" s="8" t="s">
        <v>80</v>
      </c>
      <c r="B66" s="9" t="s">
        <v>17</v>
      </c>
      <c r="C66" s="12">
        <v>600756.204</v>
      </c>
      <c r="D66" s="12">
        <v>407646.06846</v>
      </c>
      <c r="E66" s="12">
        <f t="shared" si="0"/>
        <v>67.85549042120253</v>
      </c>
      <c r="F66" s="12">
        <v>641278.885</v>
      </c>
      <c r="G66" s="12">
        <v>622699.80499</v>
      </c>
      <c r="H66" s="12">
        <f t="shared" si="1"/>
        <v>97.10280808481633</v>
      </c>
      <c r="I66" s="12">
        <f t="shared" si="2"/>
        <v>215053.73653</v>
      </c>
      <c r="J66" s="12">
        <f t="shared" si="3"/>
        <v>152.75501302942212</v>
      </c>
    </row>
    <row r="67" spans="1:10" ht="12.75">
      <c r="A67" s="8" t="s">
        <v>72</v>
      </c>
      <c r="B67" s="9" t="s">
        <v>4</v>
      </c>
      <c r="C67" s="12">
        <v>10531.029</v>
      </c>
      <c r="D67" s="12">
        <v>10284.13006</v>
      </c>
      <c r="E67" s="12">
        <f aca="true" t="shared" si="4" ref="E67:E81">D67/C67*100</f>
        <v>97.65550982719732</v>
      </c>
      <c r="F67" s="12">
        <v>1418.3</v>
      </c>
      <c r="G67" s="12">
        <v>1300.4403</v>
      </c>
      <c r="H67" s="12">
        <f aca="true" t="shared" si="5" ref="H67:H81">G67/F67*100</f>
        <v>91.69007262215328</v>
      </c>
      <c r="I67" s="12">
        <f aca="true" t="shared" si="6" ref="I67:I81">G67-D67</f>
        <v>-8983.68976</v>
      </c>
      <c r="J67" s="12">
        <f aca="true" t="shared" si="7" ref="J67:J81">G67/D67*100</f>
        <v>12.645117208873572</v>
      </c>
    </row>
    <row r="68" spans="1:10" ht="12.75">
      <c r="A68" s="8" t="s">
        <v>99</v>
      </c>
      <c r="B68" s="9" t="s">
        <v>133</v>
      </c>
      <c r="C68" s="12">
        <v>6033.6</v>
      </c>
      <c r="D68" s="12">
        <v>6033.5</v>
      </c>
      <c r="E68" s="12">
        <f t="shared" si="4"/>
        <v>99.99834261469105</v>
      </c>
      <c r="F68" s="12">
        <v>7670.9</v>
      </c>
      <c r="G68" s="12">
        <v>7670.9</v>
      </c>
      <c r="H68" s="12">
        <f t="shared" si="5"/>
        <v>100</v>
      </c>
      <c r="I68" s="12">
        <f t="shared" si="6"/>
        <v>1637.3999999999996</v>
      </c>
      <c r="J68" s="12">
        <f t="shared" si="7"/>
        <v>127.13847683765643</v>
      </c>
    </row>
    <row r="69" spans="1:10" ht="25.5">
      <c r="A69" s="8" t="s">
        <v>8</v>
      </c>
      <c r="B69" s="9" t="s">
        <v>109</v>
      </c>
      <c r="C69" s="12">
        <v>71633.803</v>
      </c>
      <c r="D69" s="12">
        <v>66248.81297</v>
      </c>
      <c r="E69" s="12">
        <f t="shared" si="4"/>
        <v>92.48261322939953</v>
      </c>
      <c r="F69" s="12">
        <v>74123.713</v>
      </c>
      <c r="G69" s="12">
        <v>68151.1415</v>
      </c>
      <c r="H69" s="12">
        <f t="shared" si="5"/>
        <v>91.94242805942545</v>
      </c>
      <c r="I69" s="12">
        <f t="shared" si="6"/>
        <v>1902.3285299999989</v>
      </c>
      <c r="J69" s="12">
        <f t="shared" si="7"/>
        <v>102.87149074031174</v>
      </c>
    </row>
    <row r="70" spans="1:10" ht="25.5">
      <c r="A70" s="6" t="s">
        <v>130</v>
      </c>
      <c r="B70" s="7" t="s">
        <v>53</v>
      </c>
      <c r="C70" s="11">
        <f>SUM(C71:C73)</f>
        <v>197061.967</v>
      </c>
      <c r="D70" s="11">
        <f>SUM(D71:D73)</f>
        <v>192828.01017999998</v>
      </c>
      <c r="E70" s="11">
        <f t="shared" si="4"/>
        <v>97.85145917070845</v>
      </c>
      <c r="F70" s="14">
        <f>SUM(F71:F73)</f>
        <v>217937.464</v>
      </c>
      <c r="G70" s="14">
        <f>SUM(G71:G73)</f>
        <v>216884.9465</v>
      </c>
      <c r="H70" s="11">
        <f t="shared" si="5"/>
        <v>99.51705526866184</v>
      </c>
      <c r="I70" s="11">
        <f t="shared" si="6"/>
        <v>24056.936320000008</v>
      </c>
      <c r="J70" s="11">
        <f t="shared" si="7"/>
        <v>112.4758515619922</v>
      </c>
    </row>
    <row r="71" spans="1:10" ht="12.75">
      <c r="A71" s="8" t="s">
        <v>74</v>
      </c>
      <c r="B71" s="9" t="s">
        <v>41</v>
      </c>
      <c r="C71" s="12">
        <v>195.9</v>
      </c>
      <c r="D71" s="12">
        <v>139.7</v>
      </c>
      <c r="E71" s="12">
        <f t="shared" si="4"/>
        <v>71.31189382337926</v>
      </c>
      <c r="F71" s="12">
        <v>0</v>
      </c>
      <c r="G71" s="12">
        <v>0</v>
      </c>
      <c r="H71" s="12" t="e">
        <f t="shared" si="5"/>
        <v>#DIV/0!</v>
      </c>
      <c r="I71" s="12">
        <f t="shared" si="6"/>
        <v>-139.7</v>
      </c>
      <c r="J71" s="12">
        <f t="shared" si="7"/>
        <v>0</v>
      </c>
    </row>
    <row r="72" spans="1:10" ht="12.75">
      <c r="A72" s="8" t="s">
        <v>138</v>
      </c>
      <c r="B72" s="9" t="s">
        <v>33</v>
      </c>
      <c r="C72" s="12">
        <v>106620.267</v>
      </c>
      <c r="D72" s="12">
        <v>102592.47498</v>
      </c>
      <c r="E72" s="12">
        <f t="shared" si="4"/>
        <v>96.22230169429233</v>
      </c>
      <c r="F72" s="12">
        <v>122249.664</v>
      </c>
      <c r="G72" s="12">
        <v>121199.14846</v>
      </c>
      <c r="H72" s="12">
        <f t="shared" si="5"/>
        <v>99.14068022305565</v>
      </c>
      <c r="I72" s="12">
        <f t="shared" si="6"/>
        <v>18606.673479999998</v>
      </c>
      <c r="J72" s="12">
        <f t="shared" si="7"/>
        <v>118.1364895267682</v>
      </c>
    </row>
    <row r="73" spans="1:10" ht="25.5">
      <c r="A73" s="8" t="s">
        <v>48</v>
      </c>
      <c r="B73" s="9" t="s">
        <v>6</v>
      </c>
      <c r="C73" s="12">
        <v>90245.8</v>
      </c>
      <c r="D73" s="12">
        <v>90095.8352</v>
      </c>
      <c r="E73" s="12">
        <f t="shared" si="4"/>
        <v>99.83382628332842</v>
      </c>
      <c r="F73" s="12">
        <v>95687.8</v>
      </c>
      <c r="G73" s="12">
        <v>95685.79804</v>
      </c>
      <c r="H73" s="12">
        <f t="shared" si="5"/>
        <v>99.99790782105973</v>
      </c>
      <c r="I73" s="12">
        <f t="shared" si="6"/>
        <v>5589.962839999993</v>
      </c>
      <c r="J73" s="12">
        <f t="shared" si="7"/>
        <v>106.20446308932156</v>
      </c>
    </row>
    <row r="74" spans="1:10" ht="38.25">
      <c r="A74" s="6" t="s">
        <v>135</v>
      </c>
      <c r="B74" s="7" t="s">
        <v>82</v>
      </c>
      <c r="C74" s="11">
        <f>SUM(C75)</f>
        <v>1122554.79</v>
      </c>
      <c r="D74" s="11">
        <f>SUM(D75)</f>
        <v>1117231.06657</v>
      </c>
      <c r="E74" s="11">
        <f t="shared" si="4"/>
        <v>99.52574934627467</v>
      </c>
      <c r="F74" s="14">
        <f>SUM(F75)</f>
        <v>1414767.034</v>
      </c>
      <c r="G74" s="14">
        <f>SUM(G75)</f>
        <v>1406911.35311</v>
      </c>
      <c r="H74" s="11">
        <f t="shared" si="5"/>
        <v>99.44473678696136</v>
      </c>
      <c r="I74" s="11">
        <f t="shared" si="6"/>
        <v>289680.28654</v>
      </c>
      <c r="J74" s="11">
        <f t="shared" si="7"/>
        <v>125.92841312848063</v>
      </c>
    </row>
    <row r="75" spans="1:10" ht="25.5">
      <c r="A75" s="8" t="s">
        <v>12</v>
      </c>
      <c r="B75" s="9" t="s">
        <v>67</v>
      </c>
      <c r="C75" s="12">
        <v>1122554.79</v>
      </c>
      <c r="D75" s="12">
        <v>1117231.06657</v>
      </c>
      <c r="E75" s="12">
        <f t="shared" si="4"/>
        <v>99.52574934627467</v>
      </c>
      <c r="F75" s="12">
        <v>1414767.034</v>
      </c>
      <c r="G75" s="12">
        <v>1406911.35311</v>
      </c>
      <c r="H75" s="12">
        <f t="shared" si="5"/>
        <v>99.44473678696136</v>
      </c>
      <c r="I75" s="12">
        <f t="shared" si="6"/>
        <v>289680.28654</v>
      </c>
      <c r="J75" s="12">
        <f t="shared" si="7"/>
        <v>125.92841312848063</v>
      </c>
    </row>
    <row r="76" spans="1:10" ht="38.25">
      <c r="A76" s="6" t="s">
        <v>34</v>
      </c>
      <c r="B76" s="7" t="s">
        <v>111</v>
      </c>
      <c r="C76" s="11">
        <f>SUM(C77:C79)</f>
        <v>0</v>
      </c>
      <c r="D76" s="11">
        <f>SUM(D77:D79)</f>
        <v>0</v>
      </c>
      <c r="E76" s="11">
        <v>0</v>
      </c>
      <c r="F76" s="14">
        <f>SUM(F77:F79)</f>
        <v>0</v>
      </c>
      <c r="G76" s="14">
        <f>SUM(G77:G79)</f>
        <v>0</v>
      </c>
      <c r="H76" s="11">
        <v>0</v>
      </c>
      <c r="I76" s="11">
        <f t="shared" si="6"/>
        <v>0</v>
      </c>
      <c r="J76" s="11" t="e">
        <f t="shared" si="7"/>
        <v>#DIV/0!</v>
      </c>
    </row>
    <row r="77" spans="1:10" ht="51">
      <c r="A77" s="8" t="s">
        <v>75</v>
      </c>
      <c r="B77" s="9" t="s">
        <v>98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f t="shared" si="6"/>
        <v>0</v>
      </c>
      <c r="J77" s="12">
        <v>0</v>
      </c>
    </row>
    <row r="78" spans="1:10" ht="12.75">
      <c r="A78" s="8" t="s">
        <v>68</v>
      </c>
      <c r="B78" s="9" t="s">
        <v>85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f t="shared" si="6"/>
        <v>0</v>
      </c>
      <c r="J78" s="12">
        <v>0</v>
      </c>
    </row>
    <row r="79" spans="1:10" ht="25.5">
      <c r="A79" s="8" t="s">
        <v>24</v>
      </c>
      <c r="B79" s="9" t="s">
        <v>70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f t="shared" si="6"/>
        <v>0</v>
      </c>
      <c r="J79" s="12">
        <v>0</v>
      </c>
    </row>
    <row r="80" spans="1:10" ht="12.75">
      <c r="A80" s="6" t="s">
        <v>156</v>
      </c>
      <c r="B80" s="7"/>
      <c r="C80" s="11">
        <f>SUM(C6+C15+C17+C21+C30+C35+C40+C47+C51+C59+C65+C70+C74+C76)</f>
        <v>34504707.57819</v>
      </c>
      <c r="D80" s="11">
        <f>SUM(D6+D15+D17+D21+D30+D35+D40+D47+D51+D59+D65+D70+D74+D76)</f>
        <v>32780101.390369996</v>
      </c>
      <c r="E80" s="11">
        <f t="shared" si="4"/>
        <v>95.0018234934699</v>
      </c>
      <c r="F80" s="14">
        <f>SUM(F6+F15+F17+F21+F30+F35+F40+F47+F51+F59+F65+F70+F74+F76)</f>
        <v>34900358.33568</v>
      </c>
      <c r="G80" s="14">
        <f>SUM(G6+G15+G17+G21+G30+G35+G40+G47+G51+G59+G65+G70+G74+G76)</f>
        <v>37262433.54762</v>
      </c>
      <c r="H80" s="11">
        <f t="shared" si="5"/>
        <v>106.76805432546277</v>
      </c>
      <c r="I80" s="11">
        <f t="shared" si="6"/>
        <v>4482332.157250002</v>
      </c>
      <c r="J80" s="11">
        <f t="shared" si="7"/>
        <v>113.67394232211498</v>
      </c>
    </row>
    <row r="81" spans="1:10" ht="25.5">
      <c r="A81" s="21" t="s">
        <v>167</v>
      </c>
      <c r="B81" s="23">
        <v>7900</v>
      </c>
      <c r="C81" s="22">
        <v>-3920428.66719</v>
      </c>
      <c r="D81" s="22">
        <v>-5453033.30403</v>
      </c>
      <c r="E81" s="11">
        <f t="shared" si="4"/>
        <v>139.0927821150361</v>
      </c>
      <c r="F81" s="22">
        <v>-1691720.78368</v>
      </c>
      <c r="G81" s="22">
        <v>-818767.50374</v>
      </c>
      <c r="H81" s="11">
        <f t="shared" si="5"/>
        <v>48.398501197043586</v>
      </c>
      <c r="I81" s="11">
        <f t="shared" si="6"/>
        <v>4634265.800290001</v>
      </c>
      <c r="J81" s="11">
        <f t="shared" si="7"/>
        <v>15.014900113206709</v>
      </c>
    </row>
  </sheetData>
  <sheetProtection/>
  <mergeCells count="7">
    <mergeCell ref="A3:A4"/>
    <mergeCell ref="B3:B4"/>
    <mergeCell ref="C3:E3"/>
    <mergeCell ref="F3:H3"/>
    <mergeCell ref="I3:J3"/>
    <mergeCell ref="A1:J1"/>
    <mergeCell ref="I2:J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Юрьевна Базась</dc:creator>
  <cp:keywords/>
  <dc:description/>
  <cp:lastModifiedBy>Голомага Анастасия Олеговна</cp:lastModifiedBy>
  <cp:lastPrinted>2016-04-26T10:34:26Z</cp:lastPrinted>
  <dcterms:created xsi:type="dcterms:W3CDTF">2016-04-26T10:19:25Z</dcterms:created>
  <dcterms:modified xsi:type="dcterms:W3CDTF">2017-02-08T04:24:52Z</dcterms:modified>
  <cp:category/>
  <cp:version/>
  <cp:contentType/>
  <cp:contentStatus/>
</cp:coreProperties>
</file>