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ОТКРЫТЫЙ БЮДЖЕТ_data\20160728-data\НА САЙТ\Отчеты об исполнении бюджета Магаданской области за 2016 год\"/>
    </mc:Choice>
  </mc:AlternateContent>
  <bookViews>
    <workbookView xWindow="720" yWindow="420" windowWidth="21840" windowHeight="11730"/>
  </bookViews>
  <sheets>
    <sheet name="ГП" sheetId="1" r:id="rId1"/>
    <sheet name="Лист2" sheetId="2" r:id="rId2"/>
    <sheet name="Лист3" sheetId="3" r:id="rId3"/>
  </sheets>
  <definedNames>
    <definedName name="_xlnm._FilterDatabase" localSheetId="0" hidden="1">ГП!$A$5:$G$201</definedName>
    <definedName name="_xlnm.Print_Titles" localSheetId="0">ГП!$3:$5</definedName>
  </definedNames>
  <calcPr calcId="152511"/>
</workbook>
</file>

<file path=xl/calcChain.xml><?xml version="1.0" encoding="utf-8"?>
<calcChain xmlns="http://schemas.openxmlformats.org/spreadsheetml/2006/main">
  <c r="C201" i="1" l="1"/>
  <c r="B201" i="1"/>
  <c r="D74" i="1" l="1"/>
  <c r="D73" i="1"/>
  <c r="D42" i="1" l="1"/>
  <c r="F134" i="1" l="1"/>
  <c r="G184" i="1"/>
  <c r="F195" i="1" l="1"/>
  <c r="E195" i="1"/>
  <c r="G32" i="1" l="1"/>
  <c r="G30" i="1"/>
  <c r="G29" i="1"/>
  <c r="G97" i="1" l="1"/>
  <c r="D77" i="1"/>
  <c r="F82" i="1" l="1"/>
  <c r="E82" i="1"/>
  <c r="F85" i="1" l="1"/>
  <c r="E85" i="1"/>
  <c r="F164" i="1" l="1"/>
  <c r="E164" i="1"/>
  <c r="G196" i="1"/>
  <c r="G197" i="1"/>
  <c r="G198" i="1"/>
  <c r="G199" i="1"/>
  <c r="G200" i="1"/>
  <c r="F189" i="1"/>
  <c r="E189" i="1"/>
  <c r="G194" i="1"/>
  <c r="F186" i="1"/>
  <c r="E186" i="1"/>
  <c r="F179" i="1"/>
  <c r="E179" i="1"/>
  <c r="G185" i="1"/>
  <c r="F173" i="1"/>
  <c r="E173" i="1"/>
  <c r="F166" i="1"/>
  <c r="E166" i="1"/>
  <c r="F147" i="1"/>
  <c r="E147" i="1"/>
  <c r="G163" i="1"/>
  <c r="G162" i="1"/>
  <c r="G160" i="1"/>
  <c r="G157" i="1"/>
  <c r="G158" i="1"/>
  <c r="G159" i="1"/>
  <c r="G161" i="1"/>
  <c r="F145" i="1"/>
  <c r="E145" i="1"/>
  <c r="F138" i="1"/>
  <c r="E138" i="1"/>
  <c r="G144" i="1"/>
  <c r="E134" i="1"/>
  <c r="F122" i="1"/>
  <c r="E122" i="1"/>
  <c r="F115" i="1"/>
  <c r="E115" i="1"/>
  <c r="F110" i="1"/>
  <c r="E110" i="1"/>
  <c r="F98" i="1"/>
  <c r="E98" i="1"/>
  <c r="G109" i="1"/>
  <c r="F67" i="1"/>
  <c r="E67" i="1"/>
  <c r="F65" i="1"/>
  <c r="E65" i="1"/>
  <c r="F56" i="1"/>
  <c r="E56" i="1"/>
  <c r="F51" i="1"/>
  <c r="E51" i="1"/>
  <c r="F47" i="1"/>
  <c r="E47" i="1"/>
  <c r="F43" i="1"/>
  <c r="E43" i="1"/>
  <c r="F31" i="1"/>
  <c r="E31" i="1"/>
  <c r="G41" i="1"/>
  <c r="G40" i="1"/>
  <c r="F23" i="1"/>
  <c r="E23" i="1"/>
  <c r="G195" i="1" l="1"/>
  <c r="F21" i="1"/>
  <c r="E21" i="1"/>
  <c r="F17" i="1"/>
  <c r="E17" i="1"/>
  <c r="G16" i="1"/>
  <c r="G18" i="1"/>
  <c r="G20" i="1"/>
  <c r="G22" i="1"/>
  <c r="G23" i="1"/>
  <c r="G24" i="1"/>
  <c r="G25" i="1"/>
  <c r="G26" i="1"/>
  <c r="G31" i="1"/>
  <c r="G33" i="1"/>
  <c r="G34" i="1"/>
  <c r="G35" i="1"/>
  <c r="G36" i="1"/>
  <c r="G38" i="1"/>
  <c r="G39" i="1"/>
  <c r="G43" i="1"/>
  <c r="G44" i="1"/>
  <c r="G45" i="1"/>
  <c r="G46" i="1"/>
  <c r="G47" i="1"/>
  <c r="G48" i="1"/>
  <c r="G49" i="1"/>
  <c r="G50" i="1"/>
  <c r="G51" i="1"/>
  <c r="G52" i="1"/>
  <c r="G54" i="1"/>
  <c r="G55" i="1"/>
  <c r="G56" i="1"/>
  <c r="G57" i="1"/>
  <c r="G60" i="1"/>
  <c r="G61" i="1"/>
  <c r="G64" i="1"/>
  <c r="G65" i="1"/>
  <c r="G66" i="1"/>
  <c r="G67" i="1"/>
  <c r="G68" i="1"/>
  <c r="G69" i="1"/>
  <c r="G70" i="1"/>
  <c r="G71" i="1"/>
  <c r="G72" i="1"/>
  <c r="G73" i="1"/>
  <c r="G82" i="1"/>
  <c r="G83" i="1"/>
  <c r="G85" i="1"/>
  <c r="G87" i="1"/>
  <c r="G88" i="1"/>
  <c r="G89" i="1"/>
  <c r="G91" i="1"/>
  <c r="G92" i="1"/>
  <c r="G93" i="1"/>
  <c r="G94" i="1"/>
  <c r="G98" i="1"/>
  <c r="G99" i="1"/>
  <c r="G100" i="1"/>
  <c r="G101" i="1"/>
  <c r="G102" i="1"/>
  <c r="G103" i="1"/>
  <c r="G104" i="1"/>
  <c r="G105" i="1"/>
  <c r="G106" i="1"/>
  <c r="G107" i="1"/>
  <c r="G108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7" i="1"/>
  <c r="G128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7" i="1"/>
  <c r="G149" i="1"/>
  <c r="G150" i="1"/>
  <c r="G151" i="1"/>
  <c r="G152" i="1"/>
  <c r="G153" i="1"/>
  <c r="G154" i="1"/>
  <c r="G155" i="1"/>
  <c r="G164" i="1"/>
  <c r="G165" i="1"/>
  <c r="G166" i="1"/>
  <c r="G167" i="1"/>
  <c r="G173" i="1"/>
  <c r="G174" i="1"/>
  <c r="G179" i="1"/>
  <c r="G181" i="1"/>
  <c r="G182" i="1"/>
  <c r="G186" i="1"/>
  <c r="G187" i="1"/>
  <c r="G188" i="1"/>
  <c r="G189" i="1"/>
  <c r="G190" i="1"/>
  <c r="G191" i="1"/>
  <c r="G192" i="1"/>
  <c r="G193" i="1"/>
  <c r="F15" i="1"/>
  <c r="E15" i="1"/>
  <c r="G7" i="1"/>
  <c r="G8" i="1"/>
  <c r="G9" i="1"/>
  <c r="G10" i="1"/>
  <c r="F6" i="1"/>
  <c r="E6" i="1"/>
  <c r="G21" i="1" l="1"/>
  <c r="G17" i="1"/>
  <c r="G15" i="1"/>
  <c r="E201" i="1"/>
  <c r="F201" i="1"/>
  <c r="G6" i="1"/>
  <c r="C179" i="1"/>
  <c r="B179" i="1"/>
  <c r="C173" i="1"/>
  <c r="B173" i="1"/>
  <c r="C166" i="1"/>
  <c r="B166" i="1"/>
  <c r="C147" i="1"/>
  <c r="B147" i="1"/>
  <c r="C138" i="1"/>
  <c r="B138" i="1"/>
  <c r="C122" i="1"/>
  <c r="B122" i="1"/>
  <c r="C110" i="1"/>
  <c r="B110" i="1"/>
  <c r="C98" i="1"/>
  <c r="B98" i="1"/>
  <c r="C85" i="1"/>
  <c r="B85" i="1"/>
  <c r="C67" i="1"/>
  <c r="B67" i="1"/>
  <c r="C56" i="1"/>
  <c r="B56" i="1"/>
  <c r="C31" i="1"/>
  <c r="B31" i="1"/>
  <c r="G201" i="1" l="1"/>
  <c r="D183" i="1"/>
  <c r="D178" i="1"/>
  <c r="D177" i="1"/>
  <c r="D168" i="1"/>
  <c r="D169" i="1"/>
  <c r="D170" i="1"/>
  <c r="D171" i="1"/>
  <c r="D172" i="1"/>
  <c r="D156" i="1"/>
  <c r="D141" i="1"/>
  <c r="D142" i="1"/>
  <c r="D143" i="1"/>
  <c r="D125" i="1"/>
  <c r="D126" i="1"/>
  <c r="D127" i="1"/>
  <c r="D128" i="1"/>
  <c r="D129" i="1"/>
  <c r="D130" i="1"/>
  <c r="D131" i="1"/>
  <c r="D132" i="1"/>
  <c r="D133" i="1"/>
  <c r="D124" i="1"/>
  <c r="D113" i="1"/>
  <c r="D114" i="1"/>
  <c r="D108" i="1"/>
  <c r="D107" i="1"/>
  <c r="D106" i="1"/>
  <c r="D104" i="1"/>
  <c r="D103" i="1"/>
  <c r="D102" i="1"/>
  <c r="D101" i="1"/>
  <c r="D96" i="1"/>
  <c r="D95" i="1"/>
  <c r="D94" i="1"/>
  <c r="D93" i="1"/>
  <c r="D87" i="1"/>
  <c r="D88" i="1"/>
  <c r="D89" i="1"/>
  <c r="D90" i="1"/>
  <c r="D81" i="1"/>
  <c r="D80" i="1"/>
  <c r="D79" i="1"/>
  <c r="D78" i="1"/>
  <c r="D76" i="1"/>
  <c r="D75" i="1"/>
  <c r="C65" i="1"/>
  <c r="D66" i="1"/>
  <c r="B65" i="1"/>
  <c r="D64" i="1"/>
  <c r="D63" i="1"/>
  <c r="D62" i="1"/>
  <c r="D61" i="1"/>
  <c r="D60" i="1"/>
  <c r="C51" i="1"/>
  <c r="B51" i="1"/>
  <c r="D55" i="1"/>
  <c r="D54" i="1"/>
  <c r="D39" i="1"/>
  <c r="D38" i="1"/>
  <c r="D37" i="1"/>
  <c r="D36" i="1"/>
  <c r="D35" i="1"/>
  <c r="D193" i="1" l="1"/>
  <c r="D192" i="1"/>
  <c r="D191" i="1"/>
  <c r="D190" i="1"/>
  <c r="D188" i="1"/>
  <c r="D187" i="1"/>
  <c r="D181" i="1"/>
  <c r="D182" i="1"/>
  <c r="D180" i="1"/>
  <c r="D175" i="1"/>
  <c r="D176" i="1"/>
  <c r="D174" i="1"/>
  <c r="D167" i="1"/>
  <c r="D166" i="1" l="1"/>
  <c r="C189" i="1"/>
  <c r="B189" i="1"/>
  <c r="C186" i="1"/>
  <c r="B186" i="1"/>
  <c r="D186" i="1" l="1"/>
  <c r="D173" i="1"/>
  <c r="D179" i="1"/>
  <c r="D189" i="1"/>
  <c r="C164" i="1"/>
  <c r="B164" i="1"/>
  <c r="D148" i="1"/>
  <c r="D149" i="1"/>
  <c r="D150" i="1"/>
  <c r="D151" i="1"/>
  <c r="D152" i="1"/>
  <c r="D153" i="1"/>
  <c r="D154" i="1"/>
  <c r="D155" i="1"/>
  <c r="D146" i="1"/>
  <c r="C145" i="1"/>
  <c r="B145" i="1"/>
  <c r="D140" i="1"/>
  <c r="D139" i="1"/>
  <c r="D123" i="1"/>
  <c r="D135" i="1"/>
  <c r="D136" i="1"/>
  <c r="D137" i="1"/>
  <c r="C134" i="1"/>
  <c r="B134" i="1"/>
  <c r="C115" i="1"/>
  <c r="B115" i="1"/>
  <c r="D121" i="1"/>
  <c r="D120" i="1"/>
  <c r="D105" i="1"/>
  <c r="C82" i="1"/>
  <c r="B82" i="1"/>
  <c r="D72" i="1"/>
  <c r="C47" i="1"/>
  <c r="B47" i="1"/>
  <c r="C43" i="1"/>
  <c r="B43" i="1"/>
  <c r="C23" i="1"/>
  <c r="B23" i="1"/>
  <c r="D28" i="1"/>
  <c r="D27" i="1"/>
  <c r="C21" i="1"/>
  <c r="B21" i="1"/>
  <c r="D145" i="1" l="1"/>
  <c r="D164" i="1"/>
  <c r="D147" i="1"/>
  <c r="D134" i="1"/>
  <c r="D138" i="1"/>
  <c r="D122" i="1"/>
  <c r="C15" i="1"/>
  <c r="B15" i="1"/>
  <c r="C6" i="1"/>
  <c r="B6" i="1"/>
  <c r="D14" i="1"/>
  <c r="C17" i="1"/>
  <c r="B17" i="1"/>
  <c r="D119" i="1" l="1"/>
  <c r="D118" i="1"/>
  <c r="D117" i="1"/>
  <c r="D116" i="1"/>
  <c r="D115" i="1"/>
  <c r="D112" i="1"/>
  <c r="D111" i="1"/>
  <c r="D110" i="1"/>
  <c r="D100" i="1"/>
  <c r="D99" i="1"/>
  <c r="D98" i="1"/>
  <c r="D92" i="1"/>
  <c r="D91" i="1"/>
  <c r="D86" i="1"/>
  <c r="D85" i="1"/>
  <c r="D84" i="1"/>
  <c r="D83" i="1"/>
  <c r="D82" i="1"/>
  <c r="D71" i="1"/>
  <c r="D70" i="1"/>
  <c r="D69" i="1"/>
  <c r="D68" i="1"/>
  <c r="D67" i="1"/>
  <c r="D65" i="1"/>
  <c r="D59" i="1"/>
  <c r="D58" i="1"/>
  <c r="D57" i="1"/>
  <c r="D56" i="1"/>
  <c r="D52" i="1"/>
  <c r="D51" i="1"/>
  <c r="D50" i="1"/>
  <c r="D49" i="1"/>
  <c r="D48" i="1"/>
  <c r="D47" i="1"/>
  <c r="D46" i="1"/>
  <c r="D45" i="1"/>
  <c r="D44" i="1"/>
  <c r="D43" i="1"/>
  <c r="D34" i="1"/>
  <c r="D33" i="1"/>
  <c r="D32" i="1"/>
  <c r="D31" i="1"/>
  <c r="D26" i="1"/>
  <c r="D25" i="1"/>
  <c r="D24" i="1"/>
  <c r="D23" i="1"/>
  <c r="D22" i="1"/>
  <c r="D21" i="1"/>
  <c r="D20" i="1"/>
  <c r="D19" i="1"/>
  <c r="D18" i="1"/>
  <c r="D17" i="1"/>
  <c r="D16" i="1"/>
  <c r="D15" i="1"/>
  <c r="D13" i="1"/>
  <c r="D12" i="1"/>
  <c r="D11" i="1"/>
  <c r="D10" i="1"/>
  <c r="D9" i="1"/>
  <c r="D8" i="1"/>
  <c r="D7" i="1"/>
  <c r="D6" i="1"/>
  <c r="D201" i="1" l="1"/>
</calcChain>
</file>

<file path=xl/sharedStrings.xml><?xml version="1.0" encoding="utf-8"?>
<sst xmlns="http://schemas.openxmlformats.org/spreadsheetml/2006/main" count="371" uniqueCount="197">
  <si>
    <t>Наименование государственной программы/подпрограммы</t>
  </si>
  <si>
    <t>2015 год</t>
  </si>
  <si>
    <t>Сводная бюджетная роспись</t>
  </si>
  <si>
    <t>Итого</t>
  </si>
  <si>
    <t>4=3/2*100</t>
  </si>
  <si>
    <t>Отдельное мероприятие "Реконструкция и строительство объекта "Водоограждающая дамба на р. Ола в районе пос. Гадля-Заречный-Ола" за счет средств федерального бюджета</t>
  </si>
  <si>
    <t>Отдельное мероприятие "Реконструкция и строительство объекта "Водоограждающая дамба на р. Ола в районе пос. Гадля-Заречный-Ола" за счет средств областного бюджета</t>
  </si>
  <si>
    <t>Подпрограмма "Обеспечение реализации государственной программы Магаданской области "Природные ресурсы и экология Магаданской области" на 2014-2020 годы" и иных полномочий министерства природных ресурсов и экологии Магаданской области"</t>
  </si>
  <si>
    <t>Государственная программа Магаданской области "Улучшение условий и охраны труда Магаданской области" на 2015-2020 годы"</t>
  </si>
  <si>
    <t>Расходы на содержание государственных учреждений социальной поддержки и социального обслуживания населения Магаданской области</t>
  </si>
  <si>
    <t>Отдельные мероприятия в области социальной политики</t>
  </si>
  <si>
    <t>Подпрограмма "Описание границ Магаданской области с другими субъектами Российской Федерации, границ муниципальных образований и границ населенных пунктов Магаданской области" на 2015-2019 годы"</t>
  </si>
  <si>
    <t>Подпрограмма "Развитие малого и среднего предпринимательства в Магаданской области на 2014-2020 годы"</t>
  </si>
  <si>
    <t>Подпрограмма "Актуализация результатов государственной кадастровой оценки земель в Магаданской области на 2014-2018 годы"</t>
  </si>
  <si>
    <t>Подпрограмма "Развитие торговли на территории Магаданской области на 2014-2020 годы"</t>
  </si>
  <si>
    <t>Подпрограмма "Инновационное развитие Магаданской области на 2014-2020 годы"</t>
  </si>
  <si>
    <t>Подпрограмма "Формирование благоприятной инвестиционной среды в Магаданской области" на 2014-2020 годы"</t>
  </si>
  <si>
    <t>Подпрограмма "Создание условий для реализации государственной программы"</t>
  </si>
  <si>
    <t>Государственная программа Магаданской области "Развитие информационного общества в Магаданской области" на 2014-2020 годы"</t>
  </si>
  <si>
    <t>Государственная программа Магаданской области "Развитие транспортной системы в Магаданской области" на 2014-2022 годы"</t>
  </si>
  <si>
    <t>Отдельное мероприятие "Строительство мостового перехода через р. Армань на км 51+336 автомобильной дороги "Магадан-Балаганное-Талон" в Магаданской области"</t>
  </si>
  <si>
    <t>Отдельное мероприятие "Строительство автомобильной дороги "Колыма-Омсукчан-Омолон-Анадырь" км 256-км 281 на территории Магаданской области"</t>
  </si>
  <si>
    <t>Отдельное мероприятие "Строительство мостового перехода через р. Эмон на км 19+292 автомобильной дороги "Палатка-Кулу-Нексикан" в Магаданской области"</t>
  </si>
  <si>
    <t>Подпрограмма "Содержание и развитие автомобильных дорог регионального и межмуниципального значения в Магаданской области" на 2014-2022 годы"</t>
  </si>
  <si>
    <t>Подпрограмма "Повышение безопасности дорожного движения на территории Магаданской области" на 2014-2022 годы"</t>
  </si>
  <si>
    <t>Подпрограмма "Развитие материально-технической базы, необходимой для обеспечения транспортного обслуживания населения и органов государственной власти Магаданской области" на 2014-2022 годы"</t>
  </si>
  <si>
    <t>Подпрограмма "Обеспечение транспортной доступности населения воздушным и автомобильным транспортом, обеспечение транспортного обслуживания деятельности органов государственной власти Магаданской области" на 2014-2022 годы"</t>
  </si>
  <si>
    <t>Подпрограмма «Обеспечение реализации государственной программы Магаданской области "Развитие транспортной системы в Магаданской области" на 2014-2022 годы"</t>
  </si>
  <si>
    <t>Государственная программа Магаданской области "Развитие лесного хозяйства в Магаданской области на 2014-2020 годы"</t>
  </si>
  <si>
    <t>Государственная программа Магаданской области "Энергосбережение и повышение энергетической эффективности в Магаданской области" на 2014-2017 годы"</t>
  </si>
  <si>
    <t>Государственная программа Магаданской области "Развитие сельского хозяйства Магаданской области на 2014-2020 годы"</t>
  </si>
  <si>
    <t>Подпрограмма 1 "Развитие подотрасли растениеводства, переработки и реализации продукции растениеводства на 2014-2020 годы"</t>
  </si>
  <si>
    <t>Подпрограмма 2 "Развитие подотрасли животноводства, переработки и реализации продукции животноводства на 2014-2020 годы"</t>
  </si>
  <si>
    <t>Подпрограмма 3 "Поддержка малых форм хозяйствования на 2014-2020 годы"</t>
  </si>
  <si>
    <t>Подпрограмма 4 "Техническая и технологическая модернизация, инновационное развитие на 2014-2020 годы"</t>
  </si>
  <si>
    <t>Подпрограмма 5 "Обеспечение реализации Государственной программы "Развитие сельского хозяйства Магаданской области на 2014-2020 годы"</t>
  </si>
  <si>
    <t>Подпрограмма 6 "Устойчивое развитие сельских территорий Магаданской области на 2014-2017 годы и на период до 2020 года"</t>
  </si>
  <si>
    <t>Подпрограмма 7 "Развитие мелиорации земель сельскохозяйственного назначения в Магаданской области на 2014-2020 годы"</t>
  </si>
  <si>
    <t>Средства, предоставляемые из федерального бюджета в рамках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</si>
  <si>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2014-2017 годы"</t>
  </si>
  <si>
    <t>Субсидии бюджетам муниципальных образований на осуществление мероприятий по подготовке к осенне-зимнему отопительному периоду 2014-2015 годов за выполненные работы в рамках заключенных соглашений 2014 года</t>
  </si>
  <si>
    <t>Проведение строительства, реконструкции, ремонта или замены оборудования на котельных населенных пунктов</t>
  </si>
  <si>
    <t>Обновление парка коммунальной (специализированной) техники</t>
  </si>
  <si>
    <t>Государственная программа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 на 2014-2018 годы"</t>
  </si>
  <si>
    <t>Развитие традиционных отраслей природопользования, поддержка малого и среднего предпринимательства коренных малочисленных народов Севера</t>
  </si>
  <si>
    <t>Поддержка объектов жилищно-коммунального хозяйства в местах традиционного проживания коренных малочисленных народов Севера</t>
  </si>
  <si>
    <t>Поддержка коренных малочисленных народов Севера в сфере образования и здравоохранения, предоставление социальной защиты</t>
  </si>
  <si>
    <t>Сохранение среды обитания, культурного наследия, этнических языков и духовных традиций коренных малочисленных народов Севера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</si>
  <si>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</si>
  <si>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Капитальный ремонт многоквартирных жилых домов на территории Магаданской области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</si>
  <si>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</si>
  <si>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Государственная программа Магаданской области "Переселение в 2013-2017 годы граждан из жилых помещений в многоквартирных домах, признанных в установленном порядке до 01 января 2012 года аварийными и подлежащими сносу или реконструкции в связи с физическим износом в процессе их эксплуатации, с привлечением средств государственной корпорации-Фонда содействия реформированию жилищно-коммунального хозяйства"</t>
  </si>
  <si>
    <t>Ведомственная целевая программа "Развитие производства мяса птицы и яйца в Магаданской области" на 2014-2017 годы"</t>
  </si>
  <si>
    <t>Государственная программа Магаданской области "Управление государственными финансами Магаданской области" на 2015-2017 годы"</t>
  </si>
  <si>
    <t>Подпрограмма "Организация бюджетного процесса и повышение прозрачности (открытости) управления государственными финансами" на 2015-2017 годы"</t>
  </si>
  <si>
    <t>Подпрограмма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</t>
  </si>
  <si>
    <t>Подпрограмма "Управление государственным долгом Магаданской области" на 2015-2017 годы"</t>
  </si>
  <si>
    <t>Подпрограмма "Организация и осуществление контроля в финансово-бюджетной сфере" на 2015-2017 годы"</t>
  </si>
  <si>
    <t>Государственная программа Магаданской области "Развитие внешнеэкономической деятельности Магаданской области и поддержка соотечественников, проживающих за рубежом" на 2014-2018 годы"</t>
  </si>
  <si>
    <t>Подпрограмма "Развитие внешнеэкономической деятельности Магаданской области" на 2014-2018 годы"</t>
  </si>
  <si>
    <t>Государственная программа Магаданской области "Природные ресурсы и экология Магаданской области" на 2014-2020 годы"</t>
  </si>
  <si>
    <t>Подпрограмма "Природные ресурсы Магаданской области" на 2014-2020 годы"</t>
  </si>
  <si>
    <t>Подпрограмма "Экологическая безопасность и охрана окружающей среды Магаданской области" на 2014-2020 годы"</t>
  </si>
  <si>
    <t>Подпрограмма "Развитие водохозяйственного комплекса Магаданской области" на 2014-2020 годы"</t>
  </si>
  <si>
    <t>Отдельное мероприятие  "Берегоукрепление и устройство дамбы обвалования в г. Сусумане на р. Берелех" за счет средств федерального бюджета</t>
  </si>
  <si>
    <t>Отдельное мероприятие  "Берегоукрепление и устройство дамбы обвалования в г. Сусумане на р. Берелех" за счет средств областного бюджета</t>
  </si>
  <si>
    <t>Государственная программа Магаданской области "Формирование доступной среды в Магаданской области" на 2014-2016 годы"</t>
  </si>
  <si>
    <t>Государственная программа Магаданской области "Трудовые ресурсы Магаданской области" на 2014-2017 годы"</t>
  </si>
  <si>
    <t>Подпрограмма "Содействие занятости населения Магаданской области" на 2014-2017 годы"</t>
  </si>
  <si>
    <t>Подпрограмма "Дополнительные мероприятия, направленные на снижение напряженности на рынке труда Магаданской области" на 2014-2017 годы"</t>
  </si>
  <si>
    <t>Подпрограмма "Оказание содействия добровольному переселению соотечественников, проживающих за рубежом, в Магаданскую область" на 2014-2017 годы"</t>
  </si>
  <si>
    <t>Государственная программа Магаданской области "Развитие социальной защиты населения Магаданской области" на 2014-2018 годы"</t>
  </si>
  <si>
    <t>Подпрограмма "Старшее поколение Магаданской области" на 2014-2018 годы"</t>
  </si>
  <si>
    <t>Подпрограмма "Укрепление материально-технической базы учреждений социальной поддержки и социального обслуживания населения Магаданской области" на 2014-2018 годы"</t>
  </si>
  <si>
    <t>Подпрограмма "Содействие в социальной адаптации отдельных категорий граждан, проживающих на территории Магаданской области" на 2014-2018 годы"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</si>
  <si>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</si>
  <si>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Подпрограмма "Стимулирование программ развития жилищного строительства, в том числе малоэтажного" на 2014-2020 годы"</t>
  </si>
  <si>
    <t>Подпрограмма "Выполнение государственных обязательств по обеспечению жильем категорий граждан, установленных областным законодательством" на 2014-2020 годы"</t>
  </si>
  <si>
    <t>Подпрограмма "Оказание поддержки в обеспечении жильем молодых семей" на 2014-2020 годы"</t>
  </si>
  <si>
    <t>Подпрограмма "Оказание поддержки в обеспечении жильем молодых ученых" на 2014-2020 годы"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</si>
  <si>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</si>
  <si>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Подпрограмма "Содействие муниципальным образованиям в оптимизации системы расселения в Магаданской области" на 2014-2020 годы"</t>
  </si>
  <si>
    <t>Подпрограмма "Кадровое обеспечение задач строительства" на 2014-2020 годы"</t>
  </si>
  <si>
    <t>Подпрограмма "Улучшение жилищных условий многодетных семей, воспитывающих четырех и более детей в возрасте до 18 лет, проживающих на территории Магаданской области" на 2014-2020 годы"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</si>
  <si>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</si>
  <si>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Подпрограмма "Развитие государственной гражданской и муниципальной службы в Магаданской области" на 2014-2016 годы"</t>
  </si>
  <si>
    <t>Подпрограмма "Повышение квалификации лиц, замещающих муниципальные должности в Магаданской области" на 2014-2016 годы"</t>
  </si>
  <si>
    <t>Подпрограмма "Формирование и подготовка резерва управленческих кадров Магаданской области" на 2014-2016 годы"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</si>
  <si>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</si>
  <si>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Подпрограмма "О поддержке социально ориентированных некоммерческих организаций в Магаданской области" на 2015-2020 годы"</t>
  </si>
  <si>
    <t>Подпрограмма "Патриотическое воспитание жителей Магаданской области" на 2015-2020 годы"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</si>
  <si>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</si>
  <si>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Государственная программа Магаданской области "Сохранение и воспроизводство объектов животного мира, в том числе на особо охраняемых природных территориях регионального значения Магаданской области" на 2014-2017 годы"</t>
  </si>
  <si>
    <t>Подпрограмма "Регулирование численности объектов животного мира (волка) на территории Магаданской области" на 2014-2017 годы"</t>
  </si>
  <si>
    <t>Подпрограмма "Проведение III и IV этапов территориального охотустройства Магаданской области" на 2014-2017 годы"</t>
  </si>
  <si>
    <t>Подпрограмма "Совершенствование развития и охраны особо охраняемых природных территорий регионального значения" на 2014-2017 годы"</t>
  </si>
  <si>
    <t>Подпрограмма "Охрана и использование объектов животного мира на территории Магаданской области" на 2014-2017 годы"</t>
  </si>
  <si>
    <t>Государственная программа Магаданской области "Экономическое развитие и инновационная экономика Магаданской области на 2014-2020 годы"</t>
  </si>
  <si>
    <t>Субсидии ресурсоснабжающим организациям в связи с оказанием услуг теплоснабжения от котельных и электрокотельных, электроснабжения от дизельных электростанций, водоснабжения и водоотведения населению и бюджетным учреждениям</t>
  </si>
  <si>
    <t>Государственная программа Магаданской области "Развитие здравоохранения Магаданской области" на 2014-2020 годы"</t>
  </si>
  <si>
    <t>Государственная программа Магаданской области "Развитие образования в Магаданской области" на 2014-2020 годы"</t>
  </si>
  <si>
    <t>Подпрограмма "Управление развитием отрасли образования в Магаданской области" на 2014-2020 годы"</t>
  </si>
  <si>
    <t>Подпрограмма "Повышение качества и доступности дошкольного образования в Магаданской области" на 2014-2020 годы"</t>
  </si>
  <si>
    <t>Подпрограмма "Развитие общего образования в Магаданской области" на 2014-2020 годы"</t>
  </si>
  <si>
    <t>Подпрограмма "Развитие дополнительного образования в Магаданской области" на 2014-2020 годы"</t>
  </si>
  <si>
    <t>Подпрограмма "Развитие среднего профессионального образования в Магаданской области" на 2014-2020 годы"</t>
  </si>
  <si>
    <t>Подпрограмма "Кадры Магаданской области" на 2014-2020 годы"</t>
  </si>
  <si>
    <t>Подпрограмма "Организация и обеспечение отдыха и оздоровления детей в Магаданской области" на 2014-2020 годы"</t>
  </si>
  <si>
    <t>Подпрограмма "Обеспечение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области" на 2014-2020 годы"</t>
  </si>
  <si>
    <t>Подпрограмма "Ипотечное кредитование молодых учителей общеобразовательных организаций Магаданской области" на 2014-2020 годы"</t>
  </si>
  <si>
    <t>Подпрограмма "Безопасность образовательных организаций в Магаданской области" на 2014-2020 годы"</t>
  </si>
  <si>
    <t>Государственная программа Магаданской области "Молодежь Магаданской области" на 2014-2020 годы"</t>
  </si>
  <si>
    <t>Подпрограмма "Гражданское и патриотическое воспитание молодежи" на 2014-2020 годы"</t>
  </si>
  <si>
    <t>Подпрограмма "Вовлечение молодежи в социальную практику, поддержка талантливой молодежи" на 2014-2020 годы"</t>
  </si>
  <si>
    <t>Подпрограмма "Формирование и развитие инфраструктуры молодежной политики" на 2014-2020 годы"</t>
  </si>
  <si>
    <t>Подпрограмма "Создание условий для реализации государственной программы" на 2014-2020 годы"</t>
  </si>
  <si>
    <t>Государственная программа Магаданской области "Развитие культуры и туризма в Магаданской области" на 2014-2020 годы"</t>
  </si>
  <si>
    <t>Подпрограмма "Сохранение библиотечных, музейных и архивных фондов Магаданской области" на 2014-2020 годы"</t>
  </si>
  <si>
    <t>Подпрограмма "Развитие библиотечного дела Магаданской области" на 2014-2020 годы"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</si>
  <si>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</si>
  <si>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Подпрограмма "Государственная поддержка развития культуры Магаданской области" на 2014-2020 годы"</t>
  </si>
  <si>
    <t>Подпрограмма "Оказание государственных услуг в сфере культуры и отраслевого образования Магаданской области" на 2014-2020 годы"</t>
  </si>
  <si>
    <t>Подпрограмма "Развитие туризма" на 2014-2020 годы"</t>
  </si>
  <si>
    <t>Государственная программа Магаданской области "Развитие физической культуры и спорта в Магаданской области" на 2014-2020 годы"</t>
  </si>
  <si>
    <t>Строительство физкультурно-оздоровительного комплекса с универсальным игровым залом в г. Сусумане муниципального образования "Сусуманский район" за счет средств федерального бюджета</t>
  </si>
  <si>
    <t>Строительство физкультурно-оздоровительного комплекса с универсальным игровым залом в г. Сусумане муниципального образования "Сусуманский район" за счет средств областного бюджета</t>
  </si>
  <si>
    <t>Строительство объекта "Физкультурно-оздоровительный комплекс с плавательным бассейном 25х8,5 м" в пос. Омсукчан Магаданской области за счет средств федерального бюджета</t>
  </si>
  <si>
    <t>Строительство объекта "Физкультурно-оздоровительный комплекс с плавательным бассейном 25х8,5 м" в пос. Омсукчан Магаданской области за счет средств областного бюджета</t>
  </si>
  <si>
    <t>Подпрограмма "Развитие массовой физической культуры и спорта" на 2014-2020 годы"</t>
  </si>
  <si>
    <t>Подпрограмма "Обеспечение процесса физической подготовки и спорта" на 2014-2020 годы"</t>
  </si>
  <si>
    <t>Подпрограмма "Развитие государственных и муниципальных учреждений физической культуры и спорта" на 2014-2020 годы"</t>
  </si>
  <si>
    <t>Подпрограмма "Развитие футбола" на 2014-2020 годы"</t>
  </si>
  <si>
    <t>Подпрограмма "Развитие базовых олимпийских видов спорта" на 2014-2020 годы"</t>
  </si>
  <si>
    <t>Подпрограмма "Развитие адаптивной физической культуры и адаптивного спорта" на 2014-2020 годы"</t>
  </si>
  <si>
    <t>Подпрограмма "Управление развитием отрасли физической культуры и спорта" на 2014-2020 годы"</t>
  </si>
  <si>
    <t>Государственная программа Магаданской области "Обеспечение безопасности, профилактика правонарушений, коррупции и противодействие незаконному обороту наркотических средств в Магаданской области" на 2014-2018 годы"</t>
  </si>
  <si>
    <t>Подпрограмма "Профилактика правонарушений и обеспечение общественной безопасности в Магаданской области" на 2014-2018 годы"</t>
  </si>
  <si>
    <t>Подпрограмма "Профилактика коррупции в Магаданской области" на 2014-2018 годы"</t>
  </si>
  <si>
    <t>Подпрограмма "Комплексные меры противодействия злоупотреблению наркотическими средствами и их незаконному обороту на территории Магаданской области" на 2014-2018 годы"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</si>
  <si>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</si>
  <si>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Подпрограмма "Снижение рисков и смягчение последствий чрезвычайных ситуаций природного и техногенного характера, совершенствование гражданской обороны в Магаданской области" на 2014-2017 годы"</t>
  </si>
  <si>
    <t>Подпрограмма "Пожарная безопасность в Магаданской области" на 2014-2017 годы"</t>
  </si>
  <si>
    <t>Подпрограмма "Внедрение спутниковых навигационных технологий с использованием системы ГЛОНАСС и иных результатов космической деятельности в интересах социально-экономического и инновационного развития Магаданской области" на 2014-2017 годы"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</si>
  <si>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</si>
  <si>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Подпрограмма "Создание условий для реализации государственной программы" на 2014-2017 годы"</t>
  </si>
  <si>
    <t>Поддержка развития сети фельдшерско-акушерских пунктов и (или) офисов врачей общей практики в рамках реализации мероприятий федеральной целевой программы "Устойчивое развитие сельских территорий на 2014-2017 годы и на период до 2020 года"</t>
  </si>
  <si>
    <t>Отдельное мероприятие "Строительство очистных сооружений биологической очистки сточных вод в г. Магадане"</t>
  </si>
  <si>
    <t>Приобретение резервных дизельных электростанций</t>
  </si>
  <si>
    <t>Реконструкция школы в с. Гижига Северо-Эвенский район</t>
  </si>
  <si>
    <t>Отдельное мероприятие "Оказание содействия муниципальным образованиям Магаданской области в проведении капитального ремонта многоквартирных домов за выполненные работы в рамках заключенных соглашений 2014 года"</t>
  </si>
  <si>
    <t>2016 год</t>
  </si>
  <si>
    <t>5</t>
  </si>
  <si>
    <t>6</t>
  </si>
  <si>
    <t>7=6/5*100</t>
  </si>
  <si>
    <t>-</t>
  </si>
  <si>
    <t>Подпрограмма "Обеспечение мер социальной поддержки отдельных категорий граждан" на 2014-2018 годы"</t>
  </si>
  <si>
    <t>Подпрограмма "Создание условий для реализации государственной программы" на 2014-2018 годы"</t>
  </si>
  <si>
    <t>Подпрограмма "Государственная поддержка коммунального хозяйства Магаданской области" на 2016-2020 годы"</t>
  </si>
  <si>
    <t>Подпрограмма "Оказание государственной поддержки в обеспечении жильем молодых семей – участников подпрограммы "Обеспечение жильем молодых семей", возраст которых превышает 35 лет" на 2014-2020 годы"</t>
  </si>
  <si>
    <t>Подпрограмма "Содействие созданию в Магаданской области новых мест в общеобразовательных организациях" на 2016-2020 годы"</t>
  </si>
  <si>
    <t>Подпрограмма "Построение и развитие аппаратно-программного комплекса "Безопасный город" в Магаданской области" на 2014-2017 годы"</t>
  </si>
  <si>
    <t>Подпрограмма "Развитие молочного скотоводства на 2016-2020 годы"</t>
  </si>
  <si>
    <t>Подпрограмма "Обеспечение государственного регионального ветеринарного надзора и развития государственной ветеринарной службы Магаданской области на 2016-2020 годы"</t>
  </si>
  <si>
    <t>Подпрограмма "Поддержка племенного дела, селекции и семеноводства на 2016-2020 годы"</t>
  </si>
  <si>
    <t>Подпрограмма "Развитие мясного скотоводства на 2016-2020 годы"</t>
  </si>
  <si>
    <t>Подпрограмма "Развитие овощеводства открытого и защищенного грунта и семенного картофелеводства на 2016-2020 годы"</t>
  </si>
  <si>
    <t>Подпрограмма "Развитие оленеводства в Магаданской области на 2016-2020"</t>
  </si>
  <si>
    <t>Подпрограмма "Повышение уровня финансовой грамотности населения в Магаданской области" на 2015-2020 годы"</t>
  </si>
  <si>
    <t>Государственная программа Магаданской области "Управление государственным имуществом Магаданской области" на 2016-2020 годы"</t>
  </si>
  <si>
    <t>Подпрограмма "Совершенствование системы управления в сфере имущественно-земельных отношений Магаданской области" на 2016-2020 годы"</t>
  </si>
  <si>
    <t>Подпрограмма "Описание границ Магаданской области с другими субъектами Российской Федерации, границ муниципальных образований и границ населенных пунктов Магаданской области" на 2016-2019 годы"</t>
  </si>
  <si>
    <t>Государственная программа Магаданской области "Повышение мобильности трудовых ресурсов" на 2015-2017 годы"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</si>
  <si>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</si>
  <si>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Ведомственная целевая программа "Развитие государственно-правовых институтов Магаданской области" на 2016-2017 годы</t>
  </si>
  <si>
    <t>Отдельное мероприятие "Реконструкция автомобильной дороги "Магадан-Балаганное-Талон"  км 18-км 26"</t>
  </si>
  <si>
    <t>Подпрограмма  "Совершенствование системы территориального планирования Магаданской области в сфере здравоохранения" на 2014-2020 годы"</t>
  </si>
  <si>
    <t>Подпрограмма  "Создание условий для реализации государственной программы" на 2014-2020 годы"</t>
  </si>
  <si>
    <t>Подпрограмма  "Профилактика заболеваний и формирование здорового образа жизни. Развитие первичной медико-санитарной помощи" на 2014-2020 годы"</t>
  </si>
  <si>
    <t>Подпрограмма 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на 2014-2020 годы"</t>
  </si>
  <si>
    <t>Подпрограмма  "Развитие государственно-частного партнерства" на 2014-2020 годы"</t>
  </si>
  <si>
    <t>Подпрограмма  "Охрана здоровья матери и ребенка" на 2014-2020 годы"</t>
  </si>
  <si>
    <t>Подпрограмма  "Развитие медицинской реабилитации и санаторно-курортного лечения, в том числе детям" на 2014-2020 годы"</t>
  </si>
  <si>
    <t>Подпрограмма  "Оказание паллиативной помощи, в том числе детям" на 2014-2020 годы"</t>
  </si>
  <si>
    <t>Подпрограмма  "Кадровое обеспечение системы здравоохранения" на 2014-2020 годы"</t>
  </si>
  <si>
    <t>Подпрограмма  "Совершенствование системы лекарственного обеспечения, в том числе в амбулаторных условиях" на 2014-2020 годы"</t>
  </si>
  <si>
    <t>Подпрограмма  "Развитие информатизации в здравоохранении" на 2014-2020 годы"</t>
  </si>
  <si>
    <t>Подпрограмма "Развитие скорой медицинской помощи"</t>
  </si>
  <si>
    <t>Исполнено на 01.10.2017</t>
  </si>
  <si>
    <t>% исполнения на 01.01.2017</t>
  </si>
  <si>
    <t>Подпрограмма "Обеспечение реализации региональной программы "Капитальный ремонт общего имущества многоквартирных домов, расположенных на территории Магаданской области"</t>
  </si>
  <si>
    <t>\</t>
  </si>
  <si>
    <t>Государственная программа Магаданской области "Повышение мобильности трудовых ресурсов на территории Магаданской области" на 2015-2017 годы</t>
  </si>
  <si>
    <t>Отдельное мероприятие "Реконструкция автомобильной дороги "Герба-Омсукчан" км 20 -км 46 в Магаданской области"</t>
  </si>
  <si>
    <t>Субсидии бюджетам муниципальных образований на осуществление мероприятий по подготовке к осенне-зимнему отопительному периоду 2015-2016 годов, на 2015 год</t>
  </si>
  <si>
    <t>Сведения об исполнении областного бюджета по расходам за 2016 год в разрезе государственных программ (подпрограмм) Магаданской области области в сравнении с запланированными значениями</t>
  </si>
  <si>
    <t>Исполнено на 01.01.2016</t>
  </si>
  <si>
    <t>% исполнения на 01.01.2016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</si>
</sst>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Roman"/>
      <family val="1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3" borderId="0" xfId="0" applyFill="1"/>
    <xf numFmtId="0" fontId="4" fillId="3" borderId="0" xfId="0" applyFont="1" applyFill="1"/>
    <xf numFmtId="0" fontId="0" fillId="3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2"/>
  <sheetViews>
    <sheetView tabSelected="1" workbookViewId="0">
      <selection activeCell="I7" sqref="I7"/>
    </sheetView>
  </sheetViews>
  <sheetFormatPr defaultRowHeight="15" x14ac:dyDescent="0.25"/>
  <cols>
    <col min="1" max="1" width="66.7109375" customWidth="1"/>
    <col min="2" max="2" width="19.42578125" customWidth="1"/>
    <col min="3" max="3" width="17" customWidth="1"/>
    <col min="4" max="4" width="15" customWidth="1"/>
    <col min="5" max="5" width="17.7109375" customWidth="1"/>
    <col min="6" max="6" width="14.140625" customWidth="1"/>
    <col min="7" max="7" width="14.42578125" customWidth="1"/>
  </cols>
  <sheetData>
    <row r="1" spans="1:7" ht="33.75" customHeight="1" x14ac:dyDescent="0.25">
      <c r="A1" s="29" t="s">
        <v>194</v>
      </c>
      <c r="B1" s="29"/>
      <c r="C1" s="29"/>
      <c r="D1" s="29"/>
    </row>
    <row r="3" spans="1:7" ht="51.75" customHeight="1" x14ac:dyDescent="0.25">
      <c r="A3" s="28" t="s">
        <v>0</v>
      </c>
      <c r="B3" s="30" t="s">
        <v>1</v>
      </c>
      <c r="C3" s="31"/>
      <c r="D3" s="32"/>
      <c r="E3" s="33" t="s">
        <v>150</v>
      </c>
      <c r="F3" s="33"/>
      <c r="G3" s="33"/>
    </row>
    <row r="4" spans="1:7" ht="38.25" x14ac:dyDescent="0.25">
      <c r="A4" s="28"/>
      <c r="B4" s="1" t="s">
        <v>2</v>
      </c>
      <c r="C4" s="1" t="s">
        <v>195</v>
      </c>
      <c r="D4" s="1" t="s">
        <v>196</v>
      </c>
      <c r="E4" s="1" t="s">
        <v>2</v>
      </c>
      <c r="F4" s="1" t="s">
        <v>187</v>
      </c>
      <c r="G4" s="1" t="s">
        <v>188</v>
      </c>
    </row>
    <row r="5" spans="1:7" x14ac:dyDescent="0.25">
      <c r="A5" s="2">
        <v>1</v>
      </c>
      <c r="B5" s="2">
        <v>2</v>
      </c>
      <c r="C5" s="2">
        <v>3</v>
      </c>
      <c r="D5" s="2" t="s">
        <v>4</v>
      </c>
      <c r="E5" s="7" t="s">
        <v>151</v>
      </c>
      <c r="F5" s="7" t="s">
        <v>152</v>
      </c>
      <c r="G5" s="7" t="s">
        <v>153</v>
      </c>
    </row>
    <row r="6" spans="1:7" s="3" customFormat="1" ht="49.5" customHeight="1" x14ac:dyDescent="0.25">
      <c r="A6" s="10" t="s">
        <v>60</v>
      </c>
      <c r="B6" s="11">
        <f>SUM(B7:B14)</f>
        <v>465779.20000000001</v>
      </c>
      <c r="C6" s="11">
        <f>SUM(C7:C14)</f>
        <v>255467.09999999998</v>
      </c>
      <c r="D6" s="11">
        <f>C6/B6*100</f>
        <v>54.847253806095239</v>
      </c>
      <c r="E6" s="16">
        <f>SUM(E7:E14)</f>
        <v>383968.3</v>
      </c>
      <c r="F6" s="16">
        <f>SUM(F7:F14)</f>
        <v>378703.10000000003</v>
      </c>
      <c r="G6" s="16">
        <f>F6/E6*100</f>
        <v>98.628740966376654</v>
      </c>
    </row>
    <row r="7" spans="1:7" ht="30" x14ac:dyDescent="0.25">
      <c r="A7" s="13" t="s">
        <v>61</v>
      </c>
      <c r="B7" s="9">
        <v>8670.7000000000007</v>
      </c>
      <c r="C7" s="9">
        <v>8654</v>
      </c>
      <c r="D7" s="14">
        <f t="shared" ref="D7:D82" si="0">C7/B7*100</f>
        <v>99.80739732662876</v>
      </c>
      <c r="E7" s="15">
        <v>3357.2</v>
      </c>
      <c r="F7" s="15">
        <v>3357.2</v>
      </c>
      <c r="G7" s="12">
        <f t="shared" ref="G7:G10" si="1">F7/E7*100</f>
        <v>100</v>
      </c>
    </row>
    <row r="8" spans="1:7" ht="30" x14ac:dyDescent="0.25">
      <c r="A8" s="13" t="s">
        <v>62</v>
      </c>
      <c r="B8" s="9">
        <v>13987.3</v>
      </c>
      <c r="C8" s="9">
        <v>13986.6</v>
      </c>
      <c r="D8" s="14">
        <f t="shared" si="0"/>
        <v>99.994995460167445</v>
      </c>
      <c r="E8" s="15">
        <v>8213.2999999999993</v>
      </c>
      <c r="F8" s="15">
        <v>8213.2000000000007</v>
      </c>
      <c r="G8" s="12">
        <f t="shared" si="1"/>
        <v>99.99878246259118</v>
      </c>
    </row>
    <row r="9" spans="1:7" ht="30" x14ac:dyDescent="0.25">
      <c r="A9" s="13" t="s">
        <v>63</v>
      </c>
      <c r="B9" s="9">
        <v>100016.8</v>
      </c>
      <c r="C9" s="9">
        <v>67163.199999999997</v>
      </c>
      <c r="D9" s="14">
        <f t="shared" si="0"/>
        <v>67.151918477695745</v>
      </c>
      <c r="E9" s="15">
        <v>299497.8</v>
      </c>
      <c r="F9" s="15">
        <v>294466.5</v>
      </c>
      <c r="G9" s="12">
        <f t="shared" si="1"/>
        <v>98.320087827022434</v>
      </c>
    </row>
    <row r="10" spans="1:7" ht="78.75" customHeight="1" x14ac:dyDescent="0.25">
      <c r="A10" s="13" t="s">
        <v>7</v>
      </c>
      <c r="B10" s="9">
        <v>64229.8</v>
      </c>
      <c r="C10" s="9">
        <v>64193.9</v>
      </c>
      <c r="D10" s="14">
        <f t="shared" si="0"/>
        <v>99.944106941014923</v>
      </c>
      <c r="E10" s="15">
        <v>72900</v>
      </c>
      <c r="F10" s="15">
        <v>72666.2</v>
      </c>
      <c r="G10" s="12">
        <f t="shared" si="1"/>
        <v>99.679286694101506</v>
      </c>
    </row>
    <row r="11" spans="1:7" ht="45" x14ac:dyDescent="0.25">
      <c r="A11" s="13" t="s">
        <v>64</v>
      </c>
      <c r="B11" s="9">
        <v>138080</v>
      </c>
      <c r="C11" s="9">
        <v>5813.9</v>
      </c>
      <c r="D11" s="14">
        <f t="shared" si="0"/>
        <v>4.2105301274623406</v>
      </c>
      <c r="E11" s="15" t="s">
        <v>154</v>
      </c>
      <c r="F11" s="15" t="s">
        <v>154</v>
      </c>
      <c r="G11" s="15" t="s">
        <v>154</v>
      </c>
    </row>
    <row r="12" spans="1:7" ht="45" x14ac:dyDescent="0.25">
      <c r="A12" s="13" t="s">
        <v>65</v>
      </c>
      <c r="B12" s="9">
        <v>25647</v>
      </c>
      <c r="C12" s="9">
        <v>5661</v>
      </c>
      <c r="D12" s="14">
        <f t="shared" si="0"/>
        <v>22.072757047607908</v>
      </c>
      <c r="E12" s="15" t="s">
        <v>154</v>
      </c>
      <c r="F12" s="15" t="s">
        <v>154</v>
      </c>
      <c r="G12" s="15" t="s">
        <v>154</v>
      </c>
    </row>
    <row r="13" spans="1:7" ht="45" x14ac:dyDescent="0.25">
      <c r="A13" s="13" t="s">
        <v>5</v>
      </c>
      <c r="B13" s="9">
        <v>89278.399999999994</v>
      </c>
      <c r="C13" s="9">
        <v>64125.4</v>
      </c>
      <c r="D13" s="14">
        <f t="shared" si="0"/>
        <v>71.826332013118517</v>
      </c>
      <c r="E13" s="15" t="s">
        <v>154</v>
      </c>
      <c r="F13" s="15" t="s">
        <v>154</v>
      </c>
      <c r="G13" s="15" t="s">
        <v>154</v>
      </c>
    </row>
    <row r="14" spans="1:7" ht="45" x14ac:dyDescent="0.25">
      <c r="A14" s="13" t="s">
        <v>6</v>
      </c>
      <c r="B14" s="9">
        <v>25869.200000000001</v>
      </c>
      <c r="C14" s="9">
        <v>25869.1</v>
      </c>
      <c r="D14" s="14">
        <f t="shared" si="0"/>
        <v>99.999613439920822</v>
      </c>
      <c r="E14" s="15" t="s">
        <v>154</v>
      </c>
      <c r="F14" s="15" t="s">
        <v>154</v>
      </c>
      <c r="G14" s="15" t="s">
        <v>154</v>
      </c>
    </row>
    <row r="15" spans="1:7" s="3" customFormat="1" ht="42.75" x14ac:dyDescent="0.25">
      <c r="A15" s="10" t="s">
        <v>66</v>
      </c>
      <c r="B15" s="11">
        <f>SUM(B16:B16)</f>
        <v>24894</v>
      </c>
      <c r="C15" s="11">
        <f>SUM(C16:C16)</f>
        <v>24287.599999999999</v>
      </c>
      <c r="D15" s="11">
        <f t="shared" si="0"/>
        <v>97.564071663854733</v>
      </c>
      <c r="E15" s="16">
        <f>E16</f>
        <v>35214</v>
      </c>
      <c r="F15" s="16">
        <f>F16</f>
        <v>33909.599999999999</v>
      </c>
      <c r="G15" s="16">
        <f>F15/E15*100</f>
        <v>96.295791446583749</v>
      </c>
    </row>
    <row r="16" spans="1:7" ht="30" x14ac:dyDescent="0.25">
      <c r="A16" s="13" t="s">
        <v>66</v>
      </c>
      <c r="B16" s="9">
        <v>24894</v>
      </c>
      <c r="C16" s="9">
        <v>24287.599999999999</v>
      </c>
      <c r="D16" s="14">
        <f t="shared" si="0"/>
        <v>97.564071663854733</v>
      </c>
      <c r="E16" s="15">
        <v>35214</v>
      </c>
      <c r="F16" s="15">
        <v>33909.599999999999</v>
      </c>
      <c r="G16" s="15">
        <f t="shared" ref="G16:G87" si="2">F16/E16*100</f>
        <v>96.295791446583749</v>
      </c>
    </row>
    <row r="17" spans="1:7" s="3" customFormat="1" ht="28.5" x14ac:dyDescent="0.25">
      <c r="A17" s="10" t="s">
        <v>67</v>
      </c>
      <c r="B17" s="11">
        <f>SUM(B18:B20)</f>
        <v>162328.20000000001</v>
      </c>
      <c r="C17" s="11">
        <f>SUM(C18:C20)</f>
        <v>161384.69999999998</v>
      </c>
      <c r="D17" s="11">
        <f t="shared" si="0"/>
        <v>99.418770121272814</v>
      </c>
      <c r="E17" s="16">
        <f>SUM(E18:E20)</f>
        <v>251574.90000000002</v>
      </c>
      <c r="F17" s="16">
        <f>SUM(F18:F20)</f>
        <v>249527</v>
      </c>
      <c r="G17" s="16">
        <f t="shared" si="2"/>
        <v>99.185968075511497</v>
      </c>
    </row>
    <row r="18" spans="1:7" ht="30" x14ac:dyDescent="0.25">
      <c r="A18" s="13" t="s">
        <v>68</v>
      </c>
      <c r="B18" s="9">
        <v>142073.70000000001</v>
      </c>
      <c r="C18" s="9">
        <v>141302.9</v>
      </c>
      <c r="D18" s="14">
        <f t="shared" si="0"/>
        <v>99.457464682062891</v>
      </c>
      <c r="E18" s="15">
        <v>232735.2</v>
      </c>
      <c r="F18" s="15">
        <v>230765.5</v>
      </c>
      <c r="G18" s="15">
        <f t="shared" si="2"/>
        <v>99.153673359251187</v>
      </c>
    </row>
    <row r="19" spans="1:7" ht="45" x14ac:dyDescent="0.25">
      <c r="A19" s="13" t="s">
        <v>69</v>
      </c>
      <c r="B19" s="9">
        <v>581.6</v>
      </c>
      <c r="C19" s="9">
        <v>581.5</v>
      </c>
      <c r="D19" s="14">
        <f t="shared" si="0"/>
        <v>99.982806052269595</v>
      </c>
      <c r="E19" s="15" t="s">
        <v>154</v>
      </c>
      <c r="F19" s="15" t="s">
        <v>154</v>
      </c>
      <c r="G19" s="15" t="s">
        <v>154</v>
      </c>
    </row>
    <row r="20" spans="1:7" ht="45" x14ac:dyDescent="0.25">
      <c r="A20" s="13" t="s">
        <v>70</v>
      </c>
      <c r="B20" s="9">
        <v>19672.900000000001</v>
      </c>
      <c r="C20" s="9">
        <v>19500.3</v>
      </c>
      <c r="D20" s="14">
        <f t="shared" si="0"/>
        <v>99.12265095639178</v>
      </c>
      <c r="E20" s="15">
        <v>18839.7</v>
      </c>
      <c r="F20" s="15">
        <v>18761.5</v>
      </c>
      <c r="G20" s="15">
        <f t="shared" si="2"/>
        <v>99.584919080452451</v>
      </c>
    </row>
    <row r="21" spans="1:7" s="3" customFormat="1" ht="42.75" x14ac:dyDescent="0.25">
      <c r="A21" s="17" t="s">
        <v>8</v>
      </c>
      <c r="B21" s="11">
        <f>SUM(B22:B22)</f>
        <v>470.6</v>
      </c>
      <c r="C21" s="11">
        <f>SUM(C22:C22)</f>
        <v>470.4</v>
      </c>
      <c r="D21" s="11">
        <f t="shared" si="0"/>
        <v>99.957501062473426</v>
      </c>
      <c r="E21" s="18">
        <f>E22</f>
        <v>601.9</v>
      </c>
      <c r="F21" s="18">
        <f>F22</f>
        <v>495.2</v>
      </c>
      <c r="G21" s="16">
        <f t="shared" si="2"/>
        <v>82.272802791161325</v>
      </c>
    </row>
    <row r="22" spans="1:7" ht="30" x14ac:dyDescent="0.25">
      <c r="A22" s="19" t="s">
        <v>8</v>
      </c>
      <c r="B22" s="8">
        <v>470.6</v>
      </c>
      <c r="C22" s="8">
        <v>470.4</v>
      </c>
      <c r="D22" s="14">
        <f t="shared" si="0"/>
        <v>99.957501062473426</v>
      </c>
      <c r="E22" s="20">
        <v>601.9</v>
      </c>
      <c r="F22" s="20">
        <v>495.2</v>
      </c>
      <c r="G22" s="15">
        <f t="shared" si="2"/>
        <v>82.272802791161325</v>
      </c>
    </row>
    <row r="23" spans="1:7" s="3" customFormat="1" ht="42.75" x14ac:dyDescent="0.25">
      <c r="A23" s="10" t="s">
        <v>71</v>
      </c>
      <c r="B23" s="11">
        <f>SUM(B24:B28)</f>
        <v>999253.4</v>
      </c>
      <c r="C23" s="11">
        <f>SUM(C24:C28)</f>
        <v>987560.49999999988</v>
      </c>
      <c r="D23" s="11">
        <f t="shared" si="0"/>
        <v>98.829836355823247</v>
      </c>
      <c r="E23" s="16">
        <f>SUM(E24:E30)</f>
        <v>2981185.3</v>
      </c>
      <c r="F23" s="16">
        <f>SUM(F24:F30)</f>
        <v>2946758</v>
      </c>
      <c r="G23" s="16">
        <f t="shared" si="2"/>
        <v>98.845180807781389</v>
      </c>
    </row>
    <row r="24" spans="1:7" ht="30" x14ac:dyDescent="0.25">
      <c r="A24" s="13" t="s">
        <v>72</v>
      </c>
      <c r="B24" s="9">
        <v>13690.7</v>
      </c>
      <c r="C24" s="9">
        <v>13167</v>
      </c>
      <c r="D24" s="14">
        <f t="shared" si="0"/>
        <v>96.174775577581855</v>
      </c>
      <c r="E24" s="15">
        <v>14805.5</v>
      </c>
      <c r="F24" s="15">
        <v>12606.4</v>
      </c>
      <c r="G24" s="15">
        <f t="shared" si="2"/>
        <v>85.146736010266451</v>
      </c>
    </row>
    <row r="25" spans="1:7" ht="45" x14ac:dyDescent="0.25">
      <c r="A25" s="13" t="s">
        <v>73</v>
      </c>
      <c r="B25" s="9">
        <v>12998.7</v>
      </c>
      <c r="C25" s="9">
        <v>12776.7</v>
      </c>
      <c r="D25" s="14">
        <f t="shared" si="0"/>
        <v>98.292136905998291</v>
      </c>
      <c r="E25" s="15">
        <v>12150.9</v>
      </c>
      <c r="F25" s="15">
        <v>12102.3</v>
      </c>
      <c r="G25" s="15">
        <f t="shared" si="2"/>
        <v>99.600029627435006</v>
      </c>
    </row>
    <row r="26" spans="1:7" ht="46.5" customHeight="1" x14ac:dyDescent="0.25">
      <c r="A26" s="13" t="s">
        <v>74</v>
      </c>
      <c r="B26" s="9">
        <v>1880</v>
      </c>
      <c r="C26" s="9">
        <v>1799.5</v>
      </c>
      <c r="D26" s="14">
        <f t="shared" si="0"/>
        <v>95.718085106382972</v>
      </c>
      <c r="E26" s="15">
        <v>1258.8</v>
      </c>
      <c r="F26" s="15">
        <v>973.8</v>
      </c>
      <c r="G26" s="15">
        <f t="shared" si="2"/>
        <v>77.359389895138236</v>
      </c>
    </row>
    <row r="27" spans="1:7" ht="49.5" customHeight="1" x14ac:dyDescent="0.25">
      <c r="A27" s="13" t="s">
        <v>9</v>
      </c>
      <c r="B27" s="9">
        <v>856158.4</v>
      </c>
      <c r="C27" s="9">
        <v>848425.2</v>
      </c>
      <c r="D27" s="14">
        <f t="shared" si="0"/>
        <v>99.096755927407827</v>
      </c>
      <c r="E27" s="15" t="s">
        <v>154</v>
      </c>
      <c r="F27" s="15" t="s">
        <v>154</v>
      </c>
      <c r="G27" s="15" t="s">
        <v>154</v>
      </c>
    </row>
    <row r="28" spans="1:7" ht="32.25" customHeight="1" x14ac:dyDescent="0.25">
      <c r="A28" s="13" t="s">
        <v>10</v>
      </c>
      <c r="B28" s="9">
        <v>114525.6</v>
      </c>
      <c r="C28" s="9">
        <v>111392.1</v>
      </c>
      <c r="D28" s="14">
        <f t="shared" si="0"/>
        <v>97.263930509859804</v>
      </c>
      <c r="E28" s="15" t="s">
        <v>154</v>
      </c>
      <c r="F28" s="15" t="s">
        <v>154</v>
      </c>
      <c r="G28" s="15" t="s">
        <v>154</v>
      </c>
    </row>
    <row r="29" spans="1:7" ht="32.25" customHeight="1" x14ac:dyDescent="0.25">
      <c r="A29" s="13" t="s">
        <v>155</v>
      </c>
      <c r="B29" s="9" t="s">
        <v>154</v>
      </c>
      <c r="C29" s="9" t="s">
        <v>154</v>
      </c>
      <c r="D29" s="14" t="s">
        <v>154</v>
      </c>
      <c r="E29" s="15">
        <v>1814293</v>
      </c>
      <c r="F29" s="15">
        <v>1795304.6</v>
      </c>
      <c r="G29" s="15">
        <f t="shared" si="2"/>
        <v>98.953399478474537</v>
      </c>
    </row>
    <row r="30" spans="1:7" ht="32.25" customHeight="1" x14ac:dyDescent="0.25">
      <c r="A30" s="13" t="s">
        <v>156</v>
      </c>
      <c r="B30" s="9" t="s">
        <v>154</v>
      </c>
      <c r="C30" s="9" t="s">
        <v>154</v>
      </c>
      <c r="D30" s="14" t="s">
        <v>154</v>
      </c>
      <c r="E30" s="15">
        <v>1138677.1000000001</v>
      </c>
      <c r="F30" s="15">
        <v>1125770.8999999999</v>
      </c>
      <c r="G30" s="15">
        <f t="shared" si="2"/>
        <v>98.866561907673372</v>
      </c>
    </row>
    <row r="31" spans="1:7" s="3" customFormat="1" ht="42.75" x14ac:dyDescent="0.25">
      <c r="A31" s="10" t="s">
        <v>75</v>
      </c>
      <c r="B31" s="11">
        <f>SUM(B32:B39)</f>
        <v>236957.7</v>
      </c>
      <c r="C31" s="11">
        <f>SUM(C32:C39)</f>
        <v>230826.50000000003</v>
      </c>
      <c r="D31" s="11">
        <f t="shared" si="0"/>
        <v>97.412533967032942</v>
      </c>
      <c r="E31" s="16">
        <f>SUM(E32:E41)</f>
        <v>3684395</v>
      </c>
      <c r="F31" s="16">
        <f>SUM(F32:F41)</f>
        <v>3382678.1999999997</v>
      </c>
      <c r="G31" s="16">
        <f t="shared" si="2"/>
        <v>91.81095403722999</v>
      </c>
    </row>
    <row r="32" spans="1:7" ht="30" x14ac:dyDescent="0.25">
      <c r="A32" s="13" t="s">
        <v>76</v>
      </c>
      <c r="B32" s="9">
        <v>6295</v>
      </c>
      <c r="C32" s="9">
        <v>6294.9</v>
      </c>
      <c r="D32" s="14">
        <f t="shared" si="0"/>
        <v>99.998411437648926</v>
      </c>
      <c r="E32" s="15">
        <v>20000</v>
      </c>
      <c r="F32" s="15">
        <v>20000</v>
      </c>
      <c r="G32" s="15">
        <f t="shared" si="2"/>
        <v>100</v>
      </c>
    </row>
    <row r="33" spans="1:7" ht="45" x14ac:dyDescent="0.25">
      <c r="A33" s="13" t="s">
        <v>77</v>
      </c>
      <c r="B33" s="9">
        <v>25000</v>
      </c>
      <c r="C33" s="9">
        <v>24545</v>
      </c>
      <c r="D33" s="14">
        <f t="shared" si="0"/>
        <v>98.18</v>
      </c>
      <c r="E33" s="15">
        <v>25345.1</v>
      </c>
      <c r="F33" s="15">
        <v>23033.3</v>
      </c>
      <c r="G33" s="15">
        <f t="shared" si="2"/>
        <v>90.878710283250015</v>
      </c>
    </row>
    <row r="34" spans="1:7" ht="34.5" customHeight="1" x14ac:dyDescent="0.25">
      <c r="A34" s="13" t="s">
        <v>78</v>
      </c>
      <c r="B34" s="9">
        <v>52712.1</v>
      </c>
      <c r="C34" s="9">
        <v>52509.8</v>
      </c>
      <c r="D34" s="14">
        <f t="shared" si="0"/>
        <v>99.616217149383175</v>
      </c>
      <c r="E34" s="15">
        <v>55590.5</v>
      </c>
      <c r="F34" s="15">
        <v>55266.5</v>
      </c>
      <c r="G34" s="15">
        <f t="shared" si="2"/>
        <v>99.417166602207203</v>
      </c>
    </row>
    <row r="35" spans="1:7" ht="34.5" customHeight="1" x14ac:dyDescent="0.25">
      <c r="A35" s="13" t="s">
        <v>79</v>
      </c>
      <c r="B35" s="9">
        <v>7949.6</v>
      </c>
      <c r="C35" s="9">
        <v>7949.5</v>
      </c>
      <c r="D35" s="14">
        <f t="shared" si="0"/>
        <v>99.998742075072954</v>
      </c>
      <c r="E35" s="15">
        <v>9000</v>
      </c>
      <c r="F35" s="15">
        <v>8182</v>
      </c>
      <c r="G35" s="15">
        <f t="shared" si="2"/>
        <v>90.911111111111111</v>
      </c>
    </row>
    <row r="36" spans="1:7" ht="45.75" customHeight="1" x14ac:dyDescent="0.25">
      <c r="A36" s="13" t="s">
        <v>80</v>
      </c>
      <c r="B36" s="9">
        <v>124377.1</v>
      </c>
      <c r="C36" s="9">
        <v>118904.4</v>
      </c>
      <c r="D36" s="14">
        <f t="shared" si="0"/>
        <v>95.599913488897869</v>
      </c>
      <c r="E36" s="15">
        <v>45048.800000000003</v>
      </c>
      <c r="F36" s="15">
        <v>44667</v>
      </c>
      <c r="G36" s="15">
        <f t="shared" si="2"/>
        <v>99.152474649713199</v>
      </c>
    </row>
    <row r="37" spans="1:7" ht="52.5" customHeight="1" x14ac:dyDescent="0.25">
      <c r="A37" s="13" t="s">
        <v>81</v>
      </c>
      <c r="B37" s="9">
        <v>10036.9</v>
      </c>
      <c r="C37" s="9">
        <v>10036.700000000001</v>
      </c>
      <c r="D37" s="14">
        <f t="shared" si="0"/>
        <v>99.99800735286793</v>
      </c>
      <c r="E37" s="15" t="s">
        <v>154</v>
      </c>
      <c r="F37" s="15" t="s">
        <v>154</v>
      </c>
      <c r="G37" s="15" t="s">
        <v>154</v>
      </c>
    </row>
    <row r="38" spans="1:7" ht="30" customHeight="1" x14ac:dyDescent="0.25">
      <c r="A38" s="13" t="s">
        <v>82</v>
      </c>
      <c r="B38" s="9">
        <v>1740</v>
      </c>
      <c r="C38" s="9">
        <v>1739.2</v>
      </c>
      <c r="D38" s="14">
        <f t="shared" si="0"/>
        <v>99.954022988505756</v>
      </c>
      <c r="E38" s="15">
        <v>1760</v>
      </c>
      <c r="F38" s="15">
        <v>1760</v>
      </c>
      <c r="G38" s="15">
        <f t="shared" si="2"/>
        <v>100</v>
      </c>
    </row>
    <row r="39" spans="1:7" ht="60" customHeight="1" x14ac:dyDescent="0.25">
      <c r="A39" s="13" t="s">
        <v>83</v>
      </c>
      <c r="B39" s="9">
        <v>8847</v>
      </c>
      <c r="C39" s="9">
        <v>8847</v>
      </c>
      <c r="D39" s="14">
        <f t="shared" si="0"/>
        <v>100</v>
      </c>
      <c r="E39" s="15">
        <v>10746</v>
      </c>
      <c r="F39" s="15">
        <v>10744</v>
      </c>
      <c r="G39" s="15">
        <f t="shared" si="2"/>
        <v>99.981388423599483</v>
      </c>
    </row>
    <row r="40" spans="1:7" ht="30" customHeight="1" x14ac:dyDescent="0.25">
      <c r="A40" s="13" t="s">
        <v>157</v>
      </c>
      <c r="B40" s="9" t="s">
        <v>154</v>
      </c>
      <c r="C40" s="9" t="s">
        <v>154</v>
      </c>
      <c r="D40" s="14" t="s">
        <v>154</v>
      </c>
      <c r="E40" s="15">
        <v>3501904.6</v>
      </c>
      <c r="F40" s="15">
        <v>3204025.4</v>
      </c>
      <c r="G40" s="15">
        <f t="shared" si="2"/>
        <v>91.493794548258094</v>
      </c>
    </row>
    <row r="41" spans="1:7" ht="60" customHeight="1" x14ac:dyDescent="0.25">
      <c r="A41" s="13" t="s">
        <v>158</v>
      </c>
      <c r="B41" s="9" t="s">
        <v>154</v>
      </c>
      <c r="C41" s="9" t="s">
        <v>154</v>
      </c>
      <c r="D41" s="14" t="s">
        <v>154</v>
      </c>
      <c r="E41" s="15">
        <v>15000</v>
      </c>
      <c r="F41" s="15">
        <v>15000</v>
      </c>
      <c r="G41" s="15">
        <f t="shared" si="2"/>
        <v>100</v>
      </c>
    </row>
    <row r="42" spans="1:7" ht="60" customHeight="1" x14ac:dyDescent="0.25">
      <c r="A42" s="10" t="s">
        <v>191</v>
      </c>
      <c r="B42" s="11">
        <v>25200</v>
      </c>
      <c r="C42" s="11">
        <v>0</v>
      </c>
      <c r="D42" s="11">
        <f t="shared" si="0"/>
        <v>0</v>
      </c>
      <c r="E42" s="16" t="s">
        <v>154</v>
      </c>
      <c r="F42" s="16" t="s">
        <v>154</v>
      </c>
      <c r="G42" s="16" t="s">
        <v>154</v>
      </c>
    </row>
    <row r="43" spans="1:7" s="3" customFormat="1" ht="42.75" x14ac:dyDescent="0.25">
      <c r="A43" s="10" t="s">
        <v>84</v>
      </c>
      <c r="B43" s="11">
        <f>SUM(B44:B46)</f>
        <v>2288.8000000000002</v>
      </c>
      <c r="C43" s="11">
        <f>SUM(C44:C46)</f>
        <v>2274.1</v>
      </c>
      <c r="D43" s="11">
        <f t="shared" si="0"/>
        <v>99.357742048234883</v>
      </c>
      <c r="E43" s="16">
        <f>SUM(E44:E46)</f>
        <v>2841.8</v>
      </c>
      <c r="F43" s="16">
        <f>SUM(F44:F46)</f>
        <v>2839.4</v>
      </c>
      <c r="G43" s="21">
        <f t="shared" si="2"/>
        <v>99.915546484622425</v>
      </c>
    </row>
    <row r="44" spans="1:7" ht="30" x14ac:dyDescent="0.25">
      <c r="A44" s="13" t="s">
        <v>85</v>
      </c>
      <c r="B44" s="9">
        <v>1915</v>
      </c>
      <c r="C44" s="9">
        <v>1900.5</v>
      </c>
      <c r="D44" s="14">
        <f t="shared" si="0"/>
        <v>99.242819843342033</v>
      </c>
      <c r="E44" s="15">
        <v>1943.8</v>
      </c>
      <c r="F44" s="15">
        <v>1941.4</v>
      </c>
      <c r="G44" s="15">
        <f t="shared" si="2"/>
        <v>99.876530507253833</v>
      </c>
    </row>
    <row r="45" spans="1:7" ht="45" x14ac:dyDescent="0.25">
      <c r="A45" s="13" t="s">
        <v>86</v>
      </c>
      <c r="B45" s="9">
        <v>18</v>
      </c>
      <c r="C45" s="9">
        <v>18</v>
      </c>
      <c r="D45" s="14">
        <f t="shared" si="0"/>
        <v>100</v>
      </c>
      <c r="E45" s="15">
        <v>201.5</v>
      </c>
      <c r="F45" s="15">
        <v>201.5</v>
      </c>
      <c r="G45" s="15">
        <f t="shared" si="2"/>
        <v>100</v>
      </c>
    </row>
    <row r="46" spans="1:7" ht="30" x14ac:dyDescent="0.25">
      <c r="A46" s="13" t="s">
        <v>87</v>
      </c>
      <c r="B46" s="9">
        <v>355.8</v>
      </c>
      <c r="C46" s="9">
        <v>355.6</v>
      </c>
      <c r="D46" s="14">
        <f t="shared" si="0"/>
        <v>99.943788645306356</v>
      </c>
      <c r="E46" s="15">
        <v>696.5</v>
      </c>
      <c r="F46" s="15">
        <v>696.5</v>
      </c>
      <c r="G46" s="15">
        <f t="shared" si="2"/>
        <v>100</v>
      </c>
    </row>
    <row r="47" spans="1:7" s="3" customFormat="1" ht="71.25" x14ac:dyDescent="0.25">
      <c r="A47" s="10" t="s">
        <v>88</v>
      </c>
      <c r="B47" s="11">
        <f>SUM(B48:B50)</f>
        <v>18468.099999999999</v>
      </c>
      <c r="C47" s="11">
        <f>SUM(C48:C50)</f>
        <v>17761.599999999999</v>
      </c>
      <c r="D47" s="11">
        <f t="shared" si="0"/>
        <v>96.174484651913289</v>
      </c>
      <c r="E47" s="16">
        <f>SUM(E48:E50)</f>
        <v>21359.200000000001</v>
      </c>
      <c r="F47" s="16">
        <f>SUM(F48:F50)</f>
        <v>20508.599999999999</v>
      </c>
      <c r="G47" s="16">
        <f t="shared" si="2"/>
        <v>96.017641110153932</v>
      </c>
    </row>
    <row r="48" spans="1:7" ht="45" x14ac:dyDescent="0.25">
      <c r="A48" s="13" t="s">
        <v>89</v>
      </c>
      <c r="B48" s="9">
        <v>11448.4</v>
      </c>
      <c r="C48" s="9">
        <v>11427.3</v>
      </c>
      <c r="D48" s="14">
        <f t="shared" si="0"/>
        <v>99.815694769574776</v>
      </c>
      <c r="E48" s="15">
        <v>12657</v>
      </c>
      <c r="F48" s="15">
        <v>12572.7</v>
      </c>
      <c r="G48" s="15">
        <f t="shared" si="2"/>
        <v>99.333965394643286</v>
      </c>
    </row>
    <row r="49" spans="1:7" ht="30" x14ac:dyDescent="0.25">
      <c r="A49" s="13" t="s">
        <v>90</v>
      </c>
      <c r="B49" s="9">
        <v>2807.5</v>
      </c>
      <c r="C49" s="9">
        <v>2685.5</v>
      </c>
      <c r="D49" s="14">
        <f t="shared" si="0"/>
        <v>95.654496883348173</v>
      </c>
      <c r="E49" s="15">
        <v>2797</v>
      </c>
      <c r="F49" s="15">
        <v>2138.9</v>
      </c>
      <c r="G49" s="15">
        <f t="shared" si="2"/>
        <v>76.47121916338935</v>
      </c>
    </row>
    <row r="50" spans="1:7" ht="45" x14ac:dyDescent="0.25">
      <c r="A50" s="13" t="s">
        <v>91</v>
      </c>
      <c r="B50" s="9">
        <v>4212.2</v>
      </c>
      <c r="C50" s="9">
        <v>3648.8</v>
      </c>
      <c r="D50" s="14">
        <f t="shared" si="0"/>
        <v>86.624566734722947</v>
      </c>
      <c r="E50" s="15">
        <v>5905.2</v>
      </c>
      <c r="F50" s="15">
        <v>5797</v>
      </c>
      <c r="G50" s="15">
        <f t="shared" si="2"/>
        <v>98.167716588769224</v>
      </c>
    </row>
    <row r="51" spans="1:7" s="3" customFormat="1" ht="71.25" x14ac:dyDescent="0.25">
      <c r="A51" s="10" t="s">
        <v>92</v>
      </c>
      <c r="B51" s="11">
        <f>SUM(B52:B55)</f>
        <v>64848.9</v>
      </c>
      <c r="C51" s="11">
        <f>SUM(C52:C55)</f>
        <v>62776.3</v>
      </c>
      <c r="D51" s="11">
        <f t="shared" si="0"/>
        <v>96.803955040100902</v>
      </c>
      <c r="E51" s="16">
        <f>SUM(E52:E55)</f>
        <v>50043.7</v>
      </c>
      <c r="F51" s="16">
        <f>SUM(F52:F55)</f>
        <v>49314.5</v>
      </c>
      <c r="G51" s="21">
        <f t="shared" si="2"/>
        <v>98.542873528536063</v>
      </c>
    </row>
    <row r="52" spans="1:7" ht="30" x14ac:dyDescent="0.25">
      <c r="A52" s="13" t="s">
        <v>93</v>
      </c>
      <c r="B52" s="9">
        <v>1600</v>
      </c>
      <c r="C52" s="9">
        <v>392.5</v>
      </c>
      <c r="D52" s="14">
        <f t="shared" si="0"/>
        <v>24.53125</v>
      </c>
      <c r="E52" s="15">
        <v>125</v>
      </c>
      <c r="F52" s="15">
        <v>85</v>
      </c>
      <c r="G52" s="15">
        <f t="shared" si="2"/>
        <v>68</v>
      </c>
    </row>
    <row r="53" spans="1:7" ht="30" x14ac:dyDescent="0.25">
      <c r="A53" s="13" t="s">
        <v>94</v>
      </c>
      <c r="B53" s="9">
        <v>2130</v>
      </c>
      <c r="C53" s="9">
        <v>2130</v>
      </c>
      <c r="D53" s="14" t="s">
        <v>154</v>
      </c>
      <c r="E53" s="15" t="s">
        <v>154</v>
      </c>
      <c r="F53" s="15" t="s">
        <v>154</v>
      </c>
      <c r="G53" s="15" t="s">
        <v>154</v>
      </c>
    </row>
    <row r="54" spans="1:7" ht="45" x14ac:dyDescent="0.25">
      <c r="A54" s="13" t="s">
        <v>95</v>
      </c>
      <c r="B54" s="9">
        <v>20107.099999999999</v>
      </c>
      <c r="C54" s="9">
        <v>19734.2</v>
      </c>
      <c r="D54" s="14">
        <f t="shared" si="0"/>
        <v>98.145431215839196</v>
      </c>
      <c r="E54" s="15">
        <v>19927.2</v>
      </c>
      <c r="F54" s="15">
        <v>19412.3</v>
      </c>
      <c r="G54" s="15">
        <f t="shared" si="2"/>
        <v>97.416094584286796</v>
      </c>
    </row>
    <row r="55" spans="1:7" ht="30" x14ac:dyDescent="0.25">
      <c r="A55" s="13" t="s">
        <v>96</v>
      </c>
      <c r="B55" s="9">
        <v>41011.800000000003</v>
      </c>
      <c r="C55" s="9">
        <v>40519.599999999999</v>
      </c>
      <c r="D55" s="14">
        <f t="shared" si="0"/>
        <v>98.79985760195845</v>
      </c>
      <c r="E55" s="15">
        <v>29991.5</v>
      </c>
      <c r="F55" s="15">
        <v>29817.200000000001</v>
      </c>
      <c r="G55" s="15">
        <f t="shared" si="2"/>
        <v>99.418835336678725</v>
      </c>
    </row>
    <row r="56" spans="1:7" s="3" customFormat="1" ht="42.75" x14ac:dyDescent="0.25">
      <c r="A56" s="10" t="s">
        <v>97</v>
      </c>
      <c r="B56" s="11">
        <f>SUM(B57:B64)</f>
        <v>3934842.9</v>
      </c>
      <c r="C56" s="11">
        <f>SUM(C57:C64)</f>
        <v>3932031.3</v>
      </c>
      <c r="D56" s="11">
        <f t="shared" si="0"/>
        <v>99.928546067239438</v>
      </c>
      <c r="E56" s="16">
        <f>SUM(E57:E64)</f>
        <v>119843.3</v>
      </c>
      <c r="F56" s="16">
        <f>SUM(F57:F64)</f>
        <v>114584.3</v>
      </c>
      <c r="G56" s="21">
        <f t="shared" si="2"/>
        <v>95.611769702603311</v>
      </c>
    </row>
    <row r="57" spans="1:7" ht="30" x14ac:dyDescent="0.25">
      <c r="A57" s="13" t="s">
        <v>12</v>
      </c>
      <c r="B57" s="9">
        <v>60999.3</v>
      </c>
      <c r="C57" s="9">
        <v>60782.9</v>
      </c>
      <c r="D57" s="14">
        <f t="shared" si="0"/>
        <v>99.645241830643954</v>
      </c>
      <c r="E57" s="15">
        <v>31345.200000000001</v>
      </c>
      <c r="F57" s="15">
        <v>29641.7</v>
      </c>
      <c r="G57" s="15">
        <f t="shared" si="2"/>
        <v>94.565356099179468</v>
      </c>
    </row>
    <row r="58" spans="1:7" ht="30" x14ac:dyDescent="0.25">
      <c r="A58" s="13" t="s">
        <v>13</v>
      </c>
      <c r="B58" s="9">
        <v>700</v>
      </c>
      <c r="C58" s="9">
        <v>700</v>
      </c>
      <c r="D58" s="14">
        <f t="shared" si="0"/>
        <v>100</v>
      </c>
      <c r="E58" s="15">
        <v>16425.7</v>
      </c>
      <c r="F58" s="15">
        <v>15684.4</v>
      </c>
      <c r="G58" s="15" t="s">
        <v>154</v>
      </c>
    </row>
    <row r="59" spans="1:7" ht="30" x14ac:dyDescent="0.25">
      <c r="A59" s="13" t="s">
        <v>14</v>
      </c>
      <c r="B59" s="9">
        <v>1430.2</v>
      </c>
      <c r="C59" s="9">
        <v>1430.1</v>
      </c>
      <c r="D59" s="14">
        <f t="shared" si="0"/>
        <v>99.993007970913155</v>
      </c>
      <c r="E59" s="15" t="s">
        <v>154</v>
      </c>
      <c r="F59" s="15" t="s">
        <v>154</v>
      </c>
      <c r="G59" s="15" t="s">
        <v>154</v>
      </c>
    </row>
    <row r="60" spans="1:7" ht="30" x14ac:dyDescent="0.25">
      <c r="A60" s="13" t="s">
        <v>15</v>
      </c>
      <c r="B60" s="9">
        <v>12182.3</v>
      </c>
      <c r="C60" s="9">
        <v>11986.8</v>
      </c>
      <c r="D60" s="14">
        <f t="shared" si="0"/>
        <v>98.395212726660802</v>
      </c>
      <c r="E60" s="15" t="s">
        <v>154</v>
      </c>
      <c r="F60" s="15" t="s">
        <v>154</v>
      </c>
      <c r="G60" s="15" t="e">
        <f t="shared" si="2"/>
        <v>#VALUE!</v>
      </c>
    </row>
    <row r="61" spans="1:7" ht="30" x14ac:dyDescent="0.25">
      <c r="A61" s="13" t="s">
        <v>16</v>
      </c>
      <c r="B61" s="9">
        <v>5200</v>
      </c>
      <c r="C61" s="9">
        <v>4955.7</v>
      </c>
      <c r="D61" s="14">
        <f t="shared" si="0"/>
        <v>95.301923076923075</v>
      </c>
      <c r="E61" s="15">
        <v>6989</v>
      </c>
      <c r="F61" s="15">
        <v>6684.3</v>
      </c>
      <c r="G61" s="15">
        <f t="shared" si="2"/>
        <v>95.640291887251394</v>
      </c>
    </row>
    <row r="62" spans="1:7" ht="60" x14ac:dyDescent="0.25">
      <c r="A62" s="13" t="s">
        <v>11</v>
      </c>
      <c r="B62" s="9">
        <v>1500</v>
      </c>
      <c r="C62" s="9">
        <v>0</v>
      </c>
      <c r="D62" s="14">
        <f t="shared" si="0"/>
        <v>0</v>
      </c>
      <c r="E62" s="15" t="s">
        <v>154</v>
      </c>
      <c r="F62" s="15" t="s">
        <v>154</v>
      </c>
      <c r="G62" s="15" t="s">
        <v>154</v>
      </c>
    </row>
    <row r="63" spans="1:7" ht="59.25" customHeight="1" x14ac:dyDescent="0.25">
      <c r="A63" s="13" t="s">
        <v>98</v>
      </c>
      <c r="B63" s="9">
        <v>3792809.9</v>
      </c>
      <c r="C63" s="9">
        <v>3792809.9</v>
      </c>
      <c r="D63" s="14">
        <f t="shared" si="0"/>
        <v>100</v>
      </c>
      <c r="E63" s="15" t="s">
        <v>154</v>
      </c>
      <c r="F63" s="15" t="s">
        <v>154</v>
      </c>
      <c r="G63" s="15" t="s">
        <v>154</v>
      </c>
    </row>
    <row r="64" spans="1:7" ht="30" x14ac:dyDescent="0.25">
      <c r="A64" s="13" t="s">
        <v>17</v>
      </c>
      <c r="B64" s="9">
        <v>60021.2</v>
      </c>
      <c r="C64" s="9">
        <v>59365.9</v>
      </c>
      <c r="D64" s="14">
        <f t="shared" si="0"/>
        <v>98.908219095919449</v>
      </c>
      <c r="E64" s="15">
        <v>65083.4</v>
      </c>
      <c r="F64" s="15">
        <v>62573.9</v>
      </c>
      <c r="G64" s="15">
        <f t="shared" si="2"/>
        <v>96.144178085348955</v>
      </c>
    </row>
    <row r="65" spans="1:7" s="3" customFormat="1" ht="42.75" x14ac:dyDescent="0.25">
      <c r="A65" s="10" t="s">
        <v>18</v>
      </c>
      <c r="B65" s="11">
        <f>B66</f>
        <v>163902.39999999999</v>
      </c>
      <c r="C65" s="11">
        <f>C66</f>
        <v>162433.29999999999</v>
      </c>
      <c r="D65" s="11">
        <f t="shared" si="0"/>
        <v>99.10367389373188</v>
      </c>
      <c r="E65" s="16">
        <f>E66</f>
        <v>198977.2</v>
      </c>
      <c r="F65" s="16">
        <f>F66</f>
        <v>195056.2</v>
      </c>
      <c r="G65" s="21">
        <f t="shared" si="2"/>
        <v>98.029422466493642</v>
      </c>
    </row>
    <row r="66" spans="1:7" s="3" customFormat="1" ht="45" x14ac:dyDescent="0.25">
      <c r="A66" s="24" t="s">
        <v>18</v>
      </c>
      <c r="B66" s="23">
        <v>163902.39999999999</v>
      </c>
      <c r="C66" s="23">
        <v>162433.29999999999</v>
      </c>
      <c r="D66" s="14">
        <f t="shared" si="0"/>
        <v>99.10367389373188</v>
      </c>
      <c r="E66" s="15">
        <v>198977.2</v>
      </c>
      <c r="F66" s="15">
        <v>195056.2</v>
      </c>
      <c r="G66" s="15">
        <f t="shared" si="2"/>
        <v>98.029422466493642</v>
      </c>
    </row>
    <row r="67" spans="1:7" s="3" customFormat="1" ht="42.75" x14ac:dyDescent="0.25">
      <c r="A67" s="10" t="s">
        <v>19</v>
      </c>
      <c r="B67" s="11">
        <f>SUM(B68:B81)</f>
        <v>2389646.2000000007</v>
      </c>
      <c r="C67" s="11">
        <f>SUM(C68:C81)</f>
        <v>2327321.9</v>
      </c>
      <c r="D67" s="11">
        <f t="shared" si="0"/>
        <v>97.391902617215848</v>
      </c>
      <c r="E67" s="16">
        <f>SUM(E68:E81)</f>
        <v>3049566</v>
      </c>
      <c r="F67" s="16">
        <f>SUM(F68:F81)</f>
        <v>2919285.8</v>
      </c>
      <c r="G67" s="21">
        <f t="shared" si="2"/>
        <v>95.727910135409417</v>
      </c>
    </row>
    <row r="68" spans="1:7" ht="45" x14ac:dyDescent="0.25">
      <c r="A68" s="13" t="s">
        <v>23</v>
      </c>
      <c r="B68" s="9">
        <v>790074.1</v>
      </c>
      <c r="C68" s="9">
        <v>781019.6</v>
      </c>
      <c r="D68" s="14">
        <f t="shared" si="0"/>
        <v>98.853968254370059</v>
      </c>
      <c r="E68" s="15">
        <v>707609</v>
      </c>
      <c r="F68" s="15">
        <v>676018.8</v>
      </c>
      <c r="G68" s="15">
        <f t="shared" si="2"/>
        <v>95.535641858710122</v>
      </c>
    </row>
    <row r="69" spans="1:7" ht="30" x14ac:dyDescent="0.25">
      <c r="A69" s="13" t="s">
        <v>24</v>
      </c>
      <c r="B69" s="9">
        <v>7345</v>
      </c>
      <c r="C69" s="9">
        <v>7045.5</v>
      </c>
      <c r="D69" s="14">
        <f t="shared" si="0"/>
        <v>95.922396187882924</v>
      </c>
      <c r="E69" s="15">
        <v>2569.8000000000002</v>
      </c>
      <c r="F69" s="15">
        <v>2569.8000000000002</v>
      </c>
      <c r="G69" s="15">
        <f t="shared" si="2"/>
        <v>100</v>
      </c>
    </row>
    <row r="70" spans="1:7" ht="60" x14ac:dyDescent="0.25">
      <c r="A70" s="13" t="s">
        <v>25</v>
      </c>
      <c r="B70" s="9">
        <v>11469.7</v>
      </c>
      <c r="C70" s="9">
        <v>11468.7</v>
      </c>
      <c r="D70" s="14">
        <f t="shared" si="0"/>
        <v>99.991281376147583</v>
      </c>
      <c r="E70" s="15">
        <v>26999.7</v>
      </c>
      <c r="F70" s="15">
        <v>26999.599999999999</v>
      </c>
      <c r="G70" s="15">
        <f t="shared" si="2"/>
        <v>99.999629625514359</v>
      </c>
    </row>
    <row r="71" spans="1:7" ht="60" x14ac:dyDescent="0.25">
      <c r="A71" s="13" t="s">
        <v>26</v>
      </c>
      <c r="B71" s="9">
        <v>282459</v>
      </c>
      <c r="C71" s="9">
        <v>281723.59999999998</v>
      </c>
      <c r="D71" s="14">
        <f t="shared" si="0"/>
        <v>99.739643629694925</v>
      </c>
      <c r="E71" s="15">
        <v>353923.3</v>
      </c>
      <c r="F71" s="15">
        <v>353288.4</v>
      </c>
      <c r="G71" s="15">
        <f t="shared" si="2"/>
        <v>99.820610849864948</v>
      </c>
    </row>
    <row r="72" spans="1:7" ht="45" x14ac:dyDescent="0.25">
      <c r="A72" s="13" t="s">
        <v>27</v>
      </c>
      <c r="B72" s="9">
        <v>57640.1</v>
      </c>
      <c r="C72" s="9">
        <v>57496.7</v>
      </c>
      <c r="D72" s="14">
        <f t="shared" si="0"/>
        <v>99.751214866039433</v>
      </c>
      <c r="E72" s="15">
        <v>61157.7</v>
      </c>
      <c r="F72" s="15">
        <v>60209</v>
      </c>
      <c r="G72" s="15">
        <f t="shared" si="2"/>
        <v>98.448764423776566</v>
      </c>
    </row>
    <row r="73" spans="1:7" ht="30" x14ac:dyDescent="0.25">
      <c r="A73" s="13" t="s">
        <v>192</v>
      </c>
      <c r="B73" s="9">
        <v>667545.80000000005</v>
      </c>
      <c r="C73" s="9">
        <v>676007.5</v>
      </c>
      <c r="D73" s="14">
        <f t="shared" si="0"/>
        <v>101.26758343772066</v>
      </c>
      <c r="E73" s="34">
        <v>1897306.5</v>
      </c>
      <c r="F73" s="34">
        <v>1800200.2</v>
      </c>
      <c r="G73" s="34">
        <f>F73/E73*100</f>
        <v>94.881886505949353</v>
      </c>
    </row>
    <row r="74" spans="1:7" ht="30" x14ac:dyDescent="0.25">
      <c r="A74" s="13" t="s">
        <v>192</v>
      </c>
      <c r="B74" s="9">
        <v>35154</v>
      </c>
      <c r="C74" s="9">
        <v>35154</v>
      </c>
      <c r="D74" s="14">
        <f t="shared" si="0"/>
        <v>100</v>
      </c>
      <c r="E74" s="35"/>
      <c r="F74" s="35"/>
      <c r="G74" s="35"/>
    </row>
    <row r="75" spans="1:7" ht="45" x14ac:dyDescent="0.25">
      <c r="A75" s="13" t="s">
        <v>20</v>
      </c>
      <c r="B75" s="9">
        <v>71331.100000000006</v>
      </c>
      <c r="C75" s="9">
        <v>71331.100000000006</v>
      </c>
      <c r="D75" s="14">
        <f t="shared" si="0"/>
        <v>100</v>
      </c>
      <c r="E75" s="35"/>
      <c r="F75" s="35"/>
      <c r="G75" s="35"/>
    </row>
    <row r="76" spans="1:7" ht="45" x14ac:dyDescent="0.25">
      <c r="A76" s="13" t="s">
        <v>20</v>
      </c>
      <c r="B76" s="9">
        <v>10232.200000000001</v>
      </c>
      <c r="C76" s="9">
        <v>10232.200000000001</v>
      </c>
      <c r="D76" s="14">
        <f t="shared" si="0"/>
        <v>100</v>
      </c>
      <c r="E76" s="35"/>
      <c r="F76" s="35"/>
      <c r="G76" s="35"/>
    </row>
    <row r="77" spans="1:7" ht="30" x14ac:dyDescent="0.25">
      <c r="A77" s="13" t="s">
        <v>174</v>
      </c>
      <c r="B77" s="9">
        <v>79661.600000000006</v>
      </c>
      <c r="C77" s="9">
        <v>70952.399999999994</v>
      </c>
      <c r="D77" s="14">
        <f t="shared" si="0"/>
        <v>89.067254486477793</v>
      </c>
      <c r="E77" s="35"/>
      <c r="F77" s="35"/>
      <c r="G77" s="35"/>
    </row>
    <row r="78" spans="1:7" ht="45" x14ac:dyDescent="0.25">
      <c r="A78" s="13" t="s">
        <v>21</v>
      </c>
      <c r="B78" s="9">
        <v>312454.2</v>
      </c>
      <c r="C78" s="9">
        <v>261822.2</v>
      </c>
      <c r="D78" s="14">
        <f t="shared" si="0"/>
        <v>83.795385051633161</v>
      </c>
      <c r="E78" s="35"/>
      <c r="F78" s="35"/>
      <c r="G78" s="35"/>
    </row>
    <row r="79" spans="1:7" ht="45" x14ac:dyDescent="0.25">
      <c r="A79" s="13" t="s">
        <v>21</v>
      </c>
      <c r="B79" s="9">
        <v>28698.1</v>
      </c>
      <c r="C79" s="9">
        <v>28698</v>
      </c>
      <c r="D79" s="14">
        <f t="shared" si="0"/>
        <v>99.999651544875803</v>
      </c>
      <c r="E79" s="35"/>
      <c r="F79" s="35"/>
      <c r="G79" s="35"/>
    </row>
    <row r="80" spans="1:7" ht="45" x14ac:dyDescent="0.25">
      <c r="A80" s="13" t="s">
        <v>22</v>
      </c>
      <c r="B80" s="9">
        <v>27794.6</v>
      </c>
      <c r="C80" s="9">
        <v>27603.599999999999</v>
      </c>
      <c r="D80" s="14">
        <f t="shared" si="0"/>
        <v>99.312816158534389</v>
      </c>
      <c r="E80" s="35"/>
      <c r="F80" s="35"/>
      <c r="G80" s="35"/>
    </row>
    <row r="81" spans="1:7" ht="45" x14ac:dyDescent="0.25">
      <c r="A81" s="13" t="s">
        <v>22</v>
      </c>
      <c r="B81" s="9">
        <v>7786.7</v>
      </c>
      <c r="C81" s="9">
        <v>6766.8</v>
      </c>
      <c r="D81" s="14">
        <f t="shared" si="0"/>
        <v>86.902025248179598</v>
      </c>
      <c r="E81" s="36"/>
      <c r="F81" s="36"/>
      <c r="G81" s="36"/>
    </row>
    <row r="82" spans="1:7" s="3" customFormat="1" ht="28.5" x14ac:dyDescent="0.25">
      <c r="A82" s="10" t="s">
        <v>28</v>
      </c>
      <c r="B82" s="11">
        <f>SUM(B83:B84)</f>
        <v>318944.90000000002</v>
      </c>
      <c r="C82" s="11">
        <f>SUM(C83:C84)</f>
        <v>318220.5</v>
      </c>
      <c r="D82" s="11">
        <f t="shared" si="0"/>
        <v>99.772876130014936</v>
      </c>
      <c r="E82" s="16">
        <f>E83</f>
        <v>302090.09999999998</v>
      </c>
      <c r="F82" s="16">
        <f>F83</f>
        <v>295584.7</v>
      </c>
      <c r="G82" s="21">
        <f t="shared" si="2"/>
        <v>97.846536513444178</v>
      </c>
    </row>
    <row r="83" spans="1:7" ht="30" x14ac:dyDescent="0.25">
      <c r="A83" s="13" t="s">
        <v>28</v>
      </c>
      <c r="B83" s="9">
        <v>191107.20000000001</v>
      </c>
      <c r="C83" s="9">
        <v>191099.1</v>
      </c>
      <c r="D83" s="14">
        <f t="shared" ref="D83:D201" si="3">C83/B83*100</f>
        <v>99.995761541166416</v>
      </c>
      <c r="E83" s="15">
        <v>302090.09999999998</v>
      </c>
      <c r="F83" s="15">
        <v>295584.7</v>
      </c>
      <c r="G83" s="15">
        <f t="shared" si="2"/>
        <v>97.846536513444178</v>
      </c>
    </row>
    <row r="84" spans="1:7" ht="30" x14ac:dyDescent="0.25">
      <c r="A84" s="13" t="s">
        <v>17</v>
      </c>
      <c r="B84" s="9">
        <v>127837.7</v>
      </c>
      <c r="C84" s="9">
        <v>127121.4</v>
      </c>
      <c r="D84" s="14">
        <f t="shared" si="3"/>
        <v>99.439680156949009</v>
      </c>
      <c r="E84" s="15" t="s">
        <v>154</v>
      </c>
      <c r="F84" s="15" t="s">
        <v>154</v>
      </c>
      <c r="G84" s="15" t="s">
        <v>154</v>
      </c>
    </row>
    <row r="85" spans="1:7" s="3" customFormat="1" ht="28.5" x14ac:dyDescent="0.25">
      <c r="A85" s="10" t="s">
        <v>99</v>
      </c>
      <c r="B85" s="11">
        <f>SUM(B86:B96)</f>
        <v>5508219.2000000002</v>
      </c>
      <c r="C85" s="11">
        <f>SUM(C86:C96)</f>
        <v>5429503.8000000017</v>
      </c>
      <c r="D85" s="11">
        <f t="shared" si="3"/>
        <v>98.570946486661271</v>
      </c>
      <c r="E85" s="16">
        <f>SUM(E86:E97)</f>
        <v>5981740.4000000004</v>
      </c>
      <c r="F85" s="16">
        <f>SUM(F86:F97)</f>
        <v>5910580.5</v>
      </c>
      <c r="G85" s="21">
        <f t="shared" si="2"/>
        <v>98.810381339852199</v>
      </c>
    </row>
    <row r="86" spans="1:7" ht="45" x14ac:dyDescent="0.25">
      <c r="A86" s="13" t="s">
        <v>175</v>
      </c>
      <c r="B86" s="9">
        <v>27871.8</v>
      </c>
      <c r="C86" s="9">
        <v>27807.4</v>
      </c>
      <c r="D86" s="14">
        <f t="shared" si="3"/>
        <v>99.768942084831266</v>
      </c>
      <c r="E86" s="15" t="s">
        <v>154</v>
      </c>
      <c r="F86" s="15" t="s">
        <v>154</v>
      </c>
      <c r="G86" s="15" t="s">
        <v>154</v>
      </c>
    </row>
    <row r="87" spans="1:7" ht="30" x14ac:dyDescent="0.25">
      <c r="A87" s="13" t="s">
        <v>176</v>
      </c>
      <c r="B87" s="9">
        <v>4573958</v>
      </c>
      <c r="C87" s="9">
        <v>4537370.2</v>
      </c>
      <c r="D87" s="14">
        <f t="shared" si="3"/>
        <v>99.200084478257139</v>
      </c>
      <c r="E87" s="15">
        <v>5391978.5</v>
      </c>
      <c r="F87" s="15">
        <v>5322785.5</v>
      </c>
      <c r="G87" s="15">
        <f t="shared" si="2"/>
        <v>98.716741915792142</v>
      </c>
    </row>
    <row r="88" spans="1:7" ht="45" x14ac:dyDescent="0.25">
      <c r="A88" s="13" t="s">
        <v>177</v>
      </c>
      <c r="B88" s="9">
        <v>54539.1</v>
      </c>
      <c r="C88" s="9">
        <v>51135.8</v>
      </c>
      <c r="D88" s="14">
        <f t="shared" si="3"/>
        <v>93.759889693816007</v>
      </c>
      <c r="E88" s="15">
        <v>278864.3</v>
      </c>
      <c r="F88" s="15">
        <v>278130.40000000002</v>
      </c>
      <c r="G88" s="15">
        <f t="shared" ref="G88:G154" si="4">F88/E88*100</f>
        <v>99.73682540217591</v>
      </c>
    </row>
    <row r="89" spans="1:7" ht="60" x14ac:dyDescent="0.25">
      <c r="A89" s="13" t="s">
        <v>178</v>
      </c>
      <c r="B89" s="9">
        <v>518827.8</v>
      </c>
      <c r="C89" s="9">
        <v>487685.5</v>
      </c>
      <c r="D89" s="14">
        <f t="shared" si="3"/>
        <v>93.99756528081187</v>
      </c>
      <c r="E89" s="15">
        <v>170387.4</v>
      </c>
      <c r="F89" s="15">
        <v>169793.6</v>
      </c>
      <c r="G89" s="15">
        <f t="shared" si="4"/>
        <v>99.651500052233928</v>
      </c>
    </row>
    <row r="90" spans="1:7" ht="30" x14ac:dyDescent="0.25">
      <c r="A90" s="13" t="s">
        <v>179</v>
      </c>
      <c r="B90" s="9">
        <v>1176.8</v>
      </c>
      <c r="C90" s="9">
        <v>1090</v>
      </c>
      <c r="D90" s="14">
        <f t="shared" si="3"/>
        <v>92.624065261726713</v>
      </c>
      <c r="E90" s="15" t="s">
        <v>154</v>
      </c>
      <c r="F90" s="15" t="s">
        <v>154</v>
      </c>
      <c r="G90" s="15" t="s">
        <v>154</v>
      </c>
    </row>
    <row r="91" spans="1:7" ht="30" x14ac:dyDescent="0.25">
      <c r="A91" s="13" t="s">
        <v>180</v>
      </c>
      <c r="B91" s="9">
        <v>31122.7</v>
      </c>
      <c r="C91" s="9">
        <v>30476.5</v>
      </c>
      <c r="D91" s="14">
        <f t="shared" si="3"/>
        <v>97.923701992436378</v>
      </c>
      <c r="E91" s="15">
        <v>24444.9</v>
      </c>
      <c r="F91" s="15">
        <v>24397.3</v>
      </c>
      <c r="G91" s="15">
        <f t="shared" si="4"/>
        <v>99.805276356213355</v>
      </c>
    </row>
    <row r="92" spans="1:7" ht="30" x14ac:dyDescent="0.25">
      <c r="A92" s="13" t="s">
        <v>181</v>
      </c>
      <c r="B92" s="9">
        <v>752.9</v>
      </c>
      <c r="C92" s="9">
        <v>752.4</v>
      </c>
      <c r="D92" s="14">
        <f t="shared" si="3"/>
        <v>99.933590118209594</v>
      </c>
      <c r="E92" s="15">
        <v>750</v>
      </c>
      <c r="F92" s="15">
        <v>750</v>
      </c>
      <c r="G92" s="15">
        <f t="shared" si="4"/>
        <v>100</v>
      </c>
    </row>
    <row r="93" spans="1:7" ht="30" x14ac:dyDescent="0.25">
      <c r="A93" s="13" t="s">
        <v>182</v>
      </c>
      <c r="B93" s="9">
        <v>1000</v>
      </c>
      <c r="C93" s="9">
        <v>1000</v>
      </c>
      <c r="D93" s="14">
        <f t="shared" si="3"/>
        <v>100</v>
      </c>
      <c r="E93" s="15">
        <v>2407</v>
      </c>
      <c r="F93" s="15">
        <v>2407</v>
      </c>
      <c r="G93" s="15">
        <f t="shared" si="4"/>
        <v>100</v>
      </c>
    </row>
    <row r="94" spans="1:7" ht="30" x14ac:dyDescent="0.25">
      <c r="A94" s="13" t="s">
        <v>183</v>
      </c>
      <c r="B94" s="9">
        <v>72114.7</v>
      </c>
      <c r="C94" s="9">
        <v>70453.899999999994</v>
      </c>
      <c r="D94" s="14">
        <f t="shared" si="3"/>
        <v>97.697002136873607</v>
      </c>
      <c r="E94" s="15">
        <v>83658.3</v>
      </c>
      <c r="F94" s="15">
        <v>83066.7</v>
      </c>
      <c r="G94" s="15">
        <f t="shared" si="4"/>
        <v>99.292837650298893</v>
      </c>
    </row>
    <row r="95" spans="1:7" ht="45" x14ac:dyDescent="0.25">
      <c r="A95" s="13" t="s">
        <v>184</v>
      </c>
      <c r="B95" s="9">
        <v>191082.9</v>
      </c>
      <c r="C95" s="9">
        <v>187057.7</v>
      </c>
      <c r="D95" s="14">
        <f t="shared" si="3"/>
        <v>97.893479740992007</v>
      </c>
      <c r="E95" s="15" t="s">
        <v>154</v>
      </c>
      <c r="F95" s="15" t="s">
        <v>154</v>
      </c>
      <c r="G95" s="15" t="s">
        <v>154</v>
      </c>
    </row>
    <row r="96" spans="1:7" ht="30" x14ac:dyDescent="0.25">
      <c r="A96" s="13" t="s">
        <v>185</v>
      </c>
      <c r="B96" s="9">
        <v>35772.5</v>
      </c>
      <c r="C96" s="9">
        <v>34674.400000000001</v>
      </c>
      <c r="D96" s="14">
        <f t="shared" si="3"/>
        <v>96.930323572576711</v>
      </c>
      <c r="E96" s="15" t="s">
        <v>154</v>
      </c>
      <c r="F96" s="15" t="s">
        <v>154</v>
      </c>
      <c r="G96" s="15" t="s">
        <v>154</v>
      </c>
    </row>
    <row r="97" spans="1:7" ht="17.25" customHeight="1" x14ac:dyDescent="0.25">
      <c r="A97" s="13" t="s">
        <v>186</v>
      </c>
      <c r="B97" s="9" t="s">
        <v>154</v>
      </c>
      <c r="C97" s="9" t="s">
        <v>154</v>
      </c>
      <c r="D97" s="14">
        <v>0</v>
      </c>
      <c r="E97" s="15">
        <v>29250</v>
      </c>
      <c r="F97" s="15">
        <v>29250</v>
      </c>
      <c r="G97" s="15">
        <f t="shared" si="4"/>
        <v>100</v>
      </c>
    </row>
    <row r="98" spans="1:7" s="3" customFormat="1" ht="28.5" x14ac:dyDescent="0.25">
      <c r="A98" s="10" t="s">
        <v>100</v>
      </c>
      <c r="B98" s="11">
        <f>SUM(B99:B108)</f>
        <v>5049160.5999999987</v>
      </c>
      <c r="C98" s="11">
        <f>SUM(C99:C108)</f>
        <v>5012553.0999999996</v>
      </c>
      <c r="D98" s="11">
        <f t="shared" si="3"/>
        <v>99.27497849840627</v>
      </c>
      <c r="E98" s="16">
        <f>SUM(E99:E109)</f>
        <v>5435420.3000000007</v>
      </c>
      <c r="F98" s="16">
        <f>SUM(F99:F109)</f>
        <v>5362777.8999999994</v>
      </c>
      <c r="G98" s="21">
        <f t="shared" si="4"/>
        <v>98.663536654193948</v>
      </c>
    </row>
    <row r="99" spans="1:7" ht="30" x14ac:dyDescent="0.25">
      <c r="A99" s="13" t="s">
        <v>101</v>
      </c>
      <c r="B99" s="9">
        <v>4502385.5</v>
      </c>
      <c r="C99" s="9">
        <v>4477703.5999999996</v>
      </c>
      <c r="D99" s="14">
        <f t="shared" si="3"/>
        <v>99.451803938156786</v>
      </c>
      <c r="E99" s="15">
        <v>4832069.9000000004</v>
      </c>
      <c r="F99" s="15">
        <v>4798541.4000000004</v>
      </c>
      <c r="G99" s="15">
        <f t="shared" si="4"/>
        <v>99.306125517762069</v>
      </c>
    </row>
    <row r="100" spans="1:7" ht="30" x14ac:dyDescent="0.25">
      <c r="A100" s="13" t="s">
        <v>102</v>
      </c>
      <c r="B100" s="9">
        <v>161962.6</v>
      </c>
      <c r="C100" s="9">
        <v>159906.1</v>
      </c>
      <c r="D100" s="14">
        <f t="shared" si="3"/>
        <v>98.730262418607751</v>
      </c>
      <c r="E100" s="15">
        <v>97596.2</v>
      </c>
      <c r="F100" s="15">
        <v>80435</v>
      </c>
      <c r="G100" s="15">
        <f t="shared" si="4"/>
        <v>82.416118660357682</v>
      </c>
    </row>
    <row r="101" spans="1:7" ht="30" x14ac:dyDescent="0.25">
      <c r="A101" s="25" t="s">
        <v>103</v>
      </c>
      <c r="B101" s="15">
        <v>70331</v>
      </c>
      <c r="C101" s="15">
        <v>65056.2</v>
      </c>
      <c r="D101" s="15">
        <f t="shared" si="3"/>
        <v>92.500035546202952</v>
      </c>
      <c r="E101" s="15">
        <v>85830.2</v>
      </c>
      <c r="F101" s="15">
        <v>79120.3</v>
      </c>
      <c r="G101" s="15">
        <f t="shared" si="4"/>
        <v>92.182355394721213</v>
      </c>
    </row>
    <row r="102" spans="1:7" ht="30" x14ac:dyDescent="0.25">
      <c r="A102" s="13" t="s">
        <v>104</v>
      </c>
      <c r="B102" s="9">
        <v>4458.5</v>
      </c>
      <c r="C102" s="9">
        <v>4426.3</v>
      </c>
      <c r="D102" s="14">
        <f t="shared" si="3"/>
        <v>99.277784008074462</v>
      </c>
      <c r="E102" s="15">
        <v>5881.6</v>
      </c>
      <c r="F102" s="15">
        <v>4950.6000000000004</v>
      </c>
      <c r="G102" s="15">
        <f t="shared" si="4"/>
        <v>84.170973884657244</v>
      </c>
    </row>
    <row r="103" spans="1:7" ht="30" x14ac:dyDescent="0.25">
      <c r="A103" s="13" t="s">
        <v>105</v>
      </c>
      <c r="B103" s="9">
        <v>13760.1</v>
      </c>
      <c r="C103" s="9">
        <v>11646.8</v>
      </c>
      <c r="D103" s="14">
        <f t="shared" si="3"/>
        <v>84.641826730910381</v>
      </c>
      <c r="E103" s="15">
        <v>12766.2</v>
      </c>
      <c r="F103" s="15">
        <v>9835.7999999999993</v>
      </c>
      <c r="G103" s="15">
        <f t="shared" si="4"/>
        <v>77.045636132913458</v>
      </c>
    </row>
    <row r="104" spans="1:7" x14ac:dyDescent="0.25">
      <c r="A104" s="13" t="s">
        <v>106</v>
      </c>
      <c r="B104" s="9">
        <v>30688.6</v>
      </c>
      <c r="C104" s="9">
        <v>29879.1</v>
      </c>
      <c r="D104" s="14">
        <f t="shared" si="3"/>
        <v>97.362212678323544</v>
      </c>
      <c r="E104" s="15">
        <v>42348.4</v>
      </c>
      <c r="F104" s="15">
        <v>40427.699999999997</v>
      </c>
      <c r="G104" s="15">
        <f t="shared" si="4"/>
        <v>95.464527585457759</v>
      </c>
    </row>
    <row r="105" spans="1:7" ht="30" x14ac:dyDescent="0.25">
      <c r="A105" s="13" t="s">
        <v>107</v>
      </c>
      <c r="B105" s="9">
        <v>165085.79999999999</v>
      </c>
      <c r="C105" s="9">
        <v>164236.4</v>
      </c>
      <c r="D105" s="14">
        <f t="shared" si="3"/>
        <v>99.485479671782798</v>
      </c>
      <c r="E105" s="15">
        <v>165428.5</v>
      </c>
      <c r="F105" s="15">
        <v>162976.1</v>
      </c>
      <c r="G105" s="15">
        <f t="shared" si="4"/>
        <v>98.517546855590183</v>
      </c>
    </row>
    <row r="106" spans="1:7" ht="60" x14ac:dyDescent="0.25">
      <c r="A106" s="13" t="s">
        <v>108</v>
      </c>
      <c r="B106" s="9">
        <v>85218.8</v>
      </c>
      <c r="C106" s="9">
        <v>85218.8</v>
      </c>
      <c r="D106" s="14">
        <f t="shared" si="3"/>
        <v>100</v>
      </c>
      <c r="E106" s="15">
        <v>164885.70000000001</v>
      </c>
      <c r="F106" s="15">
        <v>163699.5</v>
      </c>
      <c r="G106" s="15">
        <f t="shared" si="4"/>
        <v>99.280592555934206</v>
      </c>
    </row>
    <row r="107" spans="1:7" ht="45" x14ac:dyDescent="0.25">
      <c r="A107" s="13" t="s">
        <v>109</v>
      </c>
      <c r="B107" s="9">
        <v>1242.5</v>
      </c>
      <c r="C107" s="9">
        <v>1227.4000000000001</v>
      </c>
      <c r="D107" s="14">
        <f t="shared" si="3"/>
        <v>98.784708249496987</v>
      </c>
      <c r="E107" s="15">
        <v>1742.5</v>
      </c>
      <c r="F107" s="15">
        <v>1250.5</v>
      </c>
      <c r="G107" s="15">
        <f t="shared" si="4"/>
        <v>71.764705882352942</v>
      </c>
    </row>
    <row r="108" spans="1:7" ht="30" x14ac:dyDescent="0.25">
      <c r="A108" s="13" t="s">
        <v>110</v>
      </c>
      <c r="B108" s="9">
        <v>14027.2</v>
      </c>
      <c r="C108" s="9">
        <v>13252.4</v>
      </c>
      <c r="D108" s="14">
        <f t="shared" si="3"/>
        <v>94.476445762518523</v>
      </c>
      <c r="E108" s="15">
        <v>24363.1</v>
      </c>
      <c r="F108" s="15">
        <v>20208</v>
      </c>
      <c r="G108" s="15">
        <f t="shared" si="4"/>
        <v>82.945109612487741</v>
      </c>
    </row>
    <row r="109" spans="1:7" ht="30" x14ac:dyDescent="0.25">
      <c r="A109" s="13" t="s">
        <v>159</v>
      </c>
      <c r="B109" s="9" t="s">
        <v>154</v>
      </c>
      <c r="C109" s="9" t="s">
        <v>154</v>
      </c>
      <c r="D109" s="14" t="s">
        <v>154</v>
      </c>
      <c r="E109" s="15">
        <v>2508</v>
      </c>
      <c r="F109" s="15">
        <v>1333</v>
      </c>
      <c r="G109" s="15">
        <f t="shared" si="4"/>
        <v>53.149920255183417</v>
      </c>
    </row>
    <row r="110" spans="1:7" s="3" customFormat="1" ht="28.5" x14ac:dyDescent="0.25">
      <c r="A110" s="10" t="s">
        <v>111</v>
      </c>
      <c r="B110" s="11">
        <f>SUM(B111:B114)</f>
        <v>35648.800000000003</v>
      </c>
      <c r="C110" s="11">
        <f>SUM(C111:C114)</f>
        <v>33781.800000000003</v>
      </c>
      <c r="D110" s="11">
        <f t="shared" si="3"/>
        <v>94.762797064697835</v>
      </c>
      <c r="E110" s="16">
        <f>SUM(E111:E114)</f>
        <v>37003.800000000003</v>
      </c>
      <c r="F110" s="16">
        <f>SUM(F111:F114)</f>
        <v>35120</v>
      </c>
      <c r="G110" s="21">
        <f t="shared" si="4"/>
        <v>94.909171490495552</v>
      </c>
    </row>
    <row r="111" spans="1:7" ht="30" x14ac:dyDescent="0.25">
      <c r="A111" s="13" t="s">
        <v>112</v>
      </c>
      <c r="B111" s="9">
        <v>4925</v>
      </c>
      <c r="C111" s="9">
        <v>4915.2</v>
      </c>
      <c r="D111" s="14">
        <f t="shared" si="3"/>
        <v>99.801015228426394</v>
      </c>
      <c r="E111" s="15">
        <v>5356.7</v>
      </c>
      <c r="F111" s="15">
        <v>5292.6</v>
      </c>
      <c r="G111" s="15">
        <f t="shared" si="4"/>
        <v>98.803367745066936</v>
      </c>
    </row>
    <row r="112" spans="1:7" ht="30" x14ac:dyDescent="0.25">
      <c r="A112" s="13" t="s">
        <v>113</v>
      </c>
      <c r="B112" s="9">
        <v>13528.8</v>
      </c>
      <c r="C112" s="9">
        <v>12799.3</v>
      </c>
      <c r="D112" s="14">
        <f t="shared" si="3"/>
        <v>94.607799657027968</v>
      </c>
      <c r="E112" s="15">
        <v>12260.4</v>
      </c>
      <c r="F112" s="15">
        <v>11071.4</v>
      </c>
      <c r="G112" s="15">
        <f t="shared" si="4"/>
        <v>90.302110860983333</v>
      </c>
    </row>
    <row r="113" spans="1:7" ht="30" x14ac:dyDescent="0.25">
      <c r="A113" s="13" t="s">
        <v>114</v>
      </c>
      <c r="B113" s="9">
        <v>3753.7</v>
      </c>
      <c r="C113" s="9">
        <v>2728.1</v>
      </c>
      <c r="D113" s="14">
        <f t="shared" si="3"/>
        <v>72.677624743586335</v>
      </c>
      <c r="E113" s="15">
        <v>2157.5</v>
      </c>
      <c r="F113" s="15">
        <v>1874.1</v>
      </c>
      <c r="G113" s="15">
        <f t="shared" si="4"/>
        <v>86.864426419466966</v>
      </c>
    </row>
    <row r="114" spans="1:7" ht="30" x14ac:dyDescent="0.25">
      <c r="A114" s="13" t="s">
        <v>115</v>
      </c>
      <c r="B114" s="9">
        <v>13441.3</v>
      </c>
      <c r="C114" s="9">
        <v>13339.2</v>
      </c>
      <c r="D114" s="14">
        <f t="shared" si="3"/>
        <v>99.240400854084072</v>
      </c>
      <c r="E114" s="15">
        <v>17229.2</v>
      </c>
      <c r="F114" s="15">
        <v>16881.900000000001</v>
      </c>
      <c r="G114" s="15">
        <f t="shared" si="4"/>
        <v>97.984236064355869</v>
      </c>
    </row>
    <row r="115" spans="1:7" s="3" customFormat="1" ht="42.75" x14ac:dyDescent="0.25">
      <c r="A115" s="10" t="s">
        <v>116</v>
      </c>
      <c r="B115" s="11">
        <f>SUM(B116:B121)</f>
        <v>778410.3</v>
      </c>
      <c r="C115" s="11">
        <f>SUM(C116:C121)</f>
        <v>775829.70000000007</v>
      </c>
      <c r="D115" s="11">
        <f t="shared" si="3"/>
        <v>99.668478179181335</v>
      </c>
      <c r="E115" s="16">
        <f>SUM(E116:E121)</f>
        <v>862932.20000000007</v>
      </c>
      <c r="F115" s="16">
        <f>SUM(F116:F121)</f>
        <v>857313.6</v>
      </c>
      <c r="G115" s="21">
        <f t="shared" si="4"/>
        <v>99.348894385908864</v>
      </c>
    </row>
    <row r="116" spans="1:7" ht="30" x14ac:dyDescent="0.25">
      <c r="A116" s="13" t="s">
        <v>117</v>
      </c>
      <c r="B116" s="9">
        <v>6239.4</v>
      </c>
      <c r="C116" s="9">
        <v>6238.9</v>
      </c>
      <c r="D116" s="14">
        <f t="shared" si="3"/>
        <v>99.991986408949572</v>
      </c>
      <c r="E116" s="15">
        <v>7655.5</v>
      </c>
      <c r="F116" s="15">
        <v>6609.9</v>
      </c>
      <c r="G116" s="15">
        <f t="shared" si="4"/>
        <v>86.34184573182678</v>
      </c>
    </row>
    <row r="117" spans="1:7" ht="30" x14ac:dyDescent="0.25">
      <c r="A117" s="13" t="s">
        <v>118</v>
      </c>
      <c r="B117" s="9">
        <v>9394.9</v>
      </c>
      <c r="C117" s="9">
        <v>9382.7000000000007</v>
      </c>
      <c r="D117" s="14">
        <f t="shared" si="3"/>
        <v>99.870142311253986</v>
      </c>
      <c r="E117" s="15">
        <v>10050.5</v>
      </c>
      <c r="F117" s="15">
        <v>9591.6</v>
      </c>
      <c r="G117" s="15">
        <f t="shared" si="4"/>
        <v>95.434058007064323</v>
      </c>
    </row>
    <row r="118" spans="1:7" ht="45" x14ac:dyDescent="0.25">
      <c r="A118" s="13" t="s">
        <v>119</v>
      </c>
      <c r="B118" s="9">
        <v>3118.6</v>
      </c>
      <c r="C118" s="9">
        <v>3118.6</v>
      </c>
      <c r="D118" s="14">
        <f t="shared" si="3"/>
        <v>100</v>
      </c>
      <c r="E118" s="15">
        <v>4943.3</v>
      </c>
      <c r="F118" s="15">
        <v>4798.3999999999996</v>
      </c>
      <c r="G118" s="15">
        <f t="shared" si="4"/>
        <v>97.068759735399425</v>
      </c>
    </row>
    <row r="119" spans="1:7" ht="30" x14ac:dyDescent="0.25">
      <c r="A119" s="13" t="s">
        <v>120</v>
      </c>
      <c r="B119" s="9">
        <v>26751.4</v>
      </c>
      <c r="C119" s="9">
        <v>26747.1</v>
      </c>
      <c r="D119" s="14">
        <f t="shared" si="3"/>
        <v>99.983926074896999</v>
      </c>
      <c r="E119" s="15">
        <v>21242.5</v>
      </c>
      <c r="F119" s="15">
        <v>21108.9</v>
      </c>
      <c r="G119" s="15">
        <f t="shared" si="4"/>
        <v>99.371072143109345</v>
      </c>
    </row>
    <row r="120" spans="1:7" ht="30" x14ac:dyDescent="0.25">
      <c r="A120" s="13" t="s">
        <v>121</v>
      </c>
      <c r="B120" s="9">
        <v>730208.1</v>
      </c>
      <c r="C120" s="9">
        <v>727644.5</v>
      </c>
      <c r="D120" s="14">
        <f t="shared" si="3"/>
        <v>99.648921999084919</v>
      </c>
      <c r="E120" s="15">
        <v>813501.1</v>
      </c>
      <c r="F120" s="15">
        <v>810061.1</v>
      </c>
      <c r="G120" s="15">
        <f t="shared" si="4"/>
        <v>99.577136404609661</v>
      </c>
    </row>
    <row r="121" spans="1:7" x14ac:dyDescent="0.25">
      <c r="A121" s="13" t="s">
        <v>122</v>
      </c>
      <c r="B121" s="9">
        <v>2697.9</v>
      </c>
      <c r="C121" s="9">
        <v>2697.9</v>
      </c>
      <c r="D121" s="14">
        <f t="shared" si="3"/>
        <v>100</v>
      </c>
      <c r="E121" s="15">
        <v>5539.3</v>
      </c>
      <c r="F121" s="15">
        <v>5143.7</v>
      </c>
      <c r="G121" s="15">
        <f t="shared" si="4"/>
        <v>92.858303395735916</v>
      </c>
    </row>
    <row r="122" spans="1:7" s="5" customFormat="1" ht="42.75" x14ac:dyDescent="0.25">
      <c r="A122" s="10" t="s">
        <v>123</v>
      </c>
      <c r="B122" s="11">
        <f>SUM(B123:B133)</f>
        <v>433481.7</v>
      </c>
      <c r="C122" s="11">
        <f>SUM(C123:C133)</f>
        <v>258683.59999999998</v>
      </c>
      <c r="D122" s="11">
        <f>C122/B122*100</f>
        <v>59.675783314497465</v>
      </c>
      <c r="E122" s="16">
        <f>SUM(E123:E133)</f>
        <v>521256.1</v>
      </c>
      <c r="F122" s="16">
        <f>SUM(F123:F133)</f>
        <v>510242.8</v>
      </c>
      <c r="G122" s="16">
        <f t="shared" si="4"/>
        <v>97.887161416432349</v>
      </c>
    </row>
    <row r="123" spans="1:7" s="4" customFormat="1" ht="60" x14ac:dyDescent="0.25">
      <c r="A123" s="24" t="s">
        <v>124</v>
      </c>
      <c r="B123" s="23">
        <v>69124.100000000006</v>
      </c>
      <c r="C123" s="23">
        <v>15047.3</v>
      </c>
      <c r="D123" s="23">
        <f t="shared" ref="D123:D137" si="5">C123/B123*100</f>
        <v>21.768529355174241</v>
      </c>
      <c r="E123" s="26" t="s">
        <v>154</v>
      </c>
      <c r="F123" s="26" t="s">
        <v>154</v>
      </c>
      <c r="G123" s="15" t="s">
        <v>154</v>
      </c>
    </row>
    <row r="124" spans="1:7" s="4" customFormat="1" ht="60" x14ac:dyDescent="0.25">
      <c r="A124" s="24" t="s">
        <v>125</v>
      </c>
      <c r="B124" s="23">
        <v>11800</v>
      </c>
      <c r="C124" s="23">
        <v>0</v>
      </c>
      <c r="D124" s="23">
        <f t="shared" si="5"/>
        <v>0</v>
      </c>
      <c r="E124" s="26" t="s">
        <v>154</v>
      </c>
      <c r="F124" s="26" t="s">
        <v>154</v>
      </c>
      <c r="G124" s="15" t="s">
        <v>154</v>
      </c>
    </row>
    <row r="125" spans="1:7" s="4" customFormat="1" ht="45" x14ac:dyDescent="0.25">
      <c r="A125" s="24" t="s">
        <v>126</v>
      </c>
      <c r="B125" s="23">
        <v>100000</v>
      </c>
      <c r="C125" s="23">
        <v>18947.8</v>
      </c>
      <c r="D125" s="23">
        <f t="shared" si="5"/>
        <v>18.947799999999997</v>
      </c>
      <c r="E125" s="26" t="s">
        <v>154</v>
      </c>
      <c r="F125" s="26" t="s">
        <v>154</v>
      </c>
      <c r="G125" s="15" t="s">
        <v>154</v>
      </c>
    </row>
    <row r="126" spans="1:7" s="4" customFormat="1" ht="45" x14ac:dyDescent="0.25">
      <c r="A126" s="24" t="s">
        <v>127</v>
      </c>
      <c r="B126" s="23">
        <v>24451.599999999999</v>
      </c>
      <c r="C126" s="23">
        <v>0</v>
      </c>
      <c r="D126" s="23">
        <f t="shared" si="5"/>
        <v>0</v>
      </c>
      <c r="E126" s="26" t="s">
        <v>154</v>
      </c>
      <c r="F126" s="26" t="s">
        <v>154</v>
      </c>
      <c r="G126" s="15" t="s">
        <v>154</v>
      </c>
    </row>
    <row r="127" spans="1:7" s="4" customFormat="1" ht="30" x14ac:dyDescent="0.25">
      <c r="A127" s="24" t="s">
        <v>128</v>
      </c>
      <c r="B127" s="23">
        <v>24593</v>
      </c>
      <c r="C127" s="23">
        <v>24545.9</v>
      </c>
      <c r="D127" s="23">
        <f t="shared" si="5"/>
        <v>99.808482088399145</v>
      </c>
      <c r="E127" s="26">
        <v>31776.5</v>
      </c>
      <c r="F127" s="26">
        <v>31707.7</v>
      </c>
      <c r="G127" s="15">
        <f t="shared" si="4"/>
        <v>99.783487797586261</v>
      </c>
    </row>
    <row r="128" spans="1:7" s="4" customFormat="1" ht="30" x14ac:dyDescent="0.25">
      <c r="A128" s="24" t="s">
        <v>129</v>
      </c>
      <c r="B128" s="23">
        <v>20622.5</v>
      </c>
      <c r="C128" s="23">
        <v>20614.5</v>
      </c>
      <c r="D128" s="23">
        <f t="shared" si="5"/>
        <v>99.961207419081106</v>
      </c>
      <c r="E128" s="26">
        <v>305207.09999999998</v>
      </c>
      <c r="F128" s="26">
        <v>294755.8</v>
      </c>
      <c r="G128" s="15">
        <f t="shared" si="4"/>
        <v>96.575669438882656</v>
      </c>
    </row>
    <row r="129" spans="1:7" s="4" customFormat="1" ht="30" x14ac:dyDescent="0.25">
      <c r="A129" s="24" t="s">
        <v>130</v>
      </c>
      <c r="B129" s="23">
        <v>9263</v>
      </c>
      <c r="C129" s="23">
        <v>9263</v>
      </c>
      <c r="D129" s="23">
        <f t="shared" si="5"/>
        <v>100</v>
      </c>
      <c r="E129" s="26" t="s">
        <v>154</v>
      </c>
      <c r="F129" s="26" t="s">
        <v>154</v>
      </c>
      <c r="G129" s="15" t="s">
        <v>154</v>
      </c>
    </row>
    <row r="130" spans="1:7" s="4" customFormat="1" x14ac:dyDescent="0.25">
      <c r="A130" s="24" t="s">
        <v>131</v>
      </c>
      <c r="B130" s="23">
        <v>4727.8999999999996</v>
      </c>
      <c r="C130" s="23">
        <v>4724.1000000000004</v>
      </c>
      <c r="D130" s="23">
        <f t="shared" si="5"/>
        <v>99.919626049620362</v>
      </c>
      <c r="E130" s="26" t="s">
        <v>154</v>
      </c>
      <c r="F130" s="26" t="s">
        <v>154</v>
      </c>
      <c r="G130" s="15" t="s">
        <v>154</v>
      </c>
    </row>
    <row r="131" spans="1:7" s="4" customFormat="1" ht="30" x14ac:dyDescent="0.25">
      <c r="A131" s="24" t="s">
        <v>132</v>
      </c>
      <c r="B131" s="23">
        <v>29206.6</v>
      </c>
      <c r="C131" s="23">
        <v>29128.799999999999</v>
      </c>
      <c r="D131" s="23">
        <f t="shared" si="5"/>
        <v>99.733621852594965</v>
      </c>
      <c r="E131" s="26">
        <v>36745.599999999999</v>
      </c>
      <c r="F131" s="26">
        <v>36745.599999999999</v>
      </c>
      <c r="G131" s="15">
        <f t="shared" si="4"/>
        <v>100</v>
      </c>
    </row>
    <row r="132" spans="1:7" s="4" customFormat="1" ht="30" x14ac:dyDescent="0.25">
      <c r="A132" s="24" t="s">
        <v>133</v>
      </c>
      <c r="B132" s="23">
        <v>685</v>
      </c>
      <c r="C132" s="23">
        <v>614.9</v>
      </c>
      <c r="D132" s="23">
        <f t="shared" si="5"/>
        <v>89.766423357664223</v>
      </c>
      <c r="E132" s="26">
        <v>949</v>
      </c>
      <c r="F132" s="26">
        <v>946.2</v>
      </c>
      <c r="G132" s="15">
        <f t="shared" si="4"/>
        <v>99.704952581664912</v>
      </c>
    </row>
    <row r="133" spans="1:7" s="4" customFormat="1" ht="30" x14ac:dyDescent="0.25">
      <c r="A133" s="24" t="s">
        <v>134</v>
      </c>
      <c r="B133" s="23">
        <v>139008</v>
      </c>
      <c r="C133" s="23">
        <v>135797.29999999999</v>
      </c>
      <c r="D133" s="23">
        <f t="shared" si="5"/>
        <v>97.690276818600367</v>
      </c>
      <c r="E133" s="26">
        <v>146577.9</v>
      </c>
      <c r="F133" s="26">
        <v>146087.5</v>
      </c>
      <c r="G133" s="15">
        <f t="shared" si="4"/>
        <v>99.665433875093044</v>
      </c>
    </row>
    <row r="134" spans="1:7" s="4" customFormat="1" ht="71.25" x14ac:dyDescent="0.25">
      <c r="A134" s="10" t="s">
        <v>135</v>
      </c>
      <c r="B134" s="11">
        <f>SUM(B135:B137)</f>
        <v>16891</v>
      </c>
      <c r="C134" s="11">
        <f>SUM(C135:C137)</f>
        <v>14753.600000000002</v>
      </c>
      <c r="D134" s="11">
        <f t="shared" si="5"/>
        <v>87.345923864780076</v>
      </c>
      <c r="E134" s="16">
        <f>SUM(E135:E137)</f>
        <v>18243.5</v>
      </c>
      <c r="F134" s="16">
        <f>SUM(F135:F137)</f>
        <v>15122.1</v>
      </c>
      <c r="G134" s="16">
        <f t="shared" si="4"/>
        <v>82.890344506262508</v>
      </c>
    </row>
    <row r="135" spans="1:7" s="4" customFormat="1" ht="45" x14ac:dyDescent="0.25">
      <c r="A135" s="24" t="s">
        <v>136</v>
      </c>
      <c r="B135" s="23">
        <v>12136.2</v>
      </c>
      <c r="C135" s="23">
        <v>10288.200000000001</v>
      </c>
      <c r="D135" s="23">
        <f t="shared" si="5"/>
        <v>84.772828397686268</v>
      </c>
      <c r="E135" s="26">
        <v>11661.1</v>
      </c>
      <c r="F135" s="26">
        <v>9584.6</v>
      </c>
      <c r="G135" s="15">
        <f t="shared" si="4"/>
        <v>82.192932056152515</v>
      </c>
    </row>
    <row r="136" spans="1:7" s="4" customFormat="1" ht="30" x14ac:dyDescent="0.25">
      <c r="A136" s="24" t="s">
        <v>137</v>
      </c>
      <c r="B136" s="23">
        <v>560.6</v>
      </c>
      <c r="C136" s="23">
        <v>560.6</v>
      </c>
      <c r="D136" s="23">
        <f t="shared" si="5"/>
        <v>100</v>
      </c>
      <c r="E136" s="26">
        <v>570</v>
      </c>
      <c r="F136" s="26">
        <v>560.5</v>
      </c>
      <c r="G136" s="15">
        <f t="shared" si="4"/>
        <v>98.333333333333329</v>
      </c>
    </row>
    <row r="137" spans="1:7" s="4" customFormat="1" ht="45" x14ac:dyDescent="0.25">
      <c r="A137" s="24" t="s">
        <v>138</v>
      </c>
      <c r="B137" s="23">
        <v>4194.2</v>
      </c>
      <c r="C137" s="23">
        <v>3904.8</v>
      </c>
      <c r="D137" s="23">
        <f t="shared" si="5"/>
        <v>93.099995231510192</v>
      </c>
      <c r="E137" s="26">
        <v>6012.4</v>
      </c>
      <c r="F137" s="26">
        <v>4977</v>
      </c>
      <c r="G137" s="15">
        <f t="shared" si="4"/>
        <v>82.778923557980178</v>
      </c>
    </row>
    <row r="138" spans="1:7" s="5" customFormat="1" ht="57" x14ac:dyDescent="0.25">
      <c r="A138" s="10" t="s">
        <v>139</v>
      </c>
      <c r="B138" s="11">
        <f>SUM(B139:B143)</f>
        <v>788502.5</v>
      </c>
      <c r="C138" s="11">
        <f>SUM(C139:C143)</f>
        <v>768883.1</v>
      </c>
      <c r="D138" s="11">
        <f t="shared" ref="D138:D147" si="6">C138/B138*100</f>
        <v>97.511815117897527</v>
      </c>
      <c r="E138" s="16">
        <f>SUM(E139:E144)</f>
        <v>864240.10000000009</v>
      </c>
      <c r="F138" s="16">
        <f>SUM(F139:F144)</f>
        <v>826954.9</v>
      </c>
      <c r="G138" s="16">
        <f t="shared" si="4"/>
        <v>95.685782226490062</v>
      </c>
    </row>
    <row r="139" spans="1:7" s="6" customFormat="1" ht="60" x14ac:dyDescent="0.25">
      <c r="A139" s="24" t="s">
        <v>140</v>
      </c>
      <c r="B139" s="23">
        <v>41279.599999999999</v>
      </c>
      <c r="C139" s="23">
        <v>41272.199999999997</v>
      </c>
      <c r="D139" s="23">
        <f t="shared" si="6"/>
        <v>99.982073469704162</v>
      </c>
      <c r="E139" s="26">
        <v>22325</v>
      </c>
      <c r="F139" s="26">
        <v>21654.9</v>
      </c>
      <c r="G139" s="15">
        <f t="shared" si="4"/>
        <v>96.998432250839869</v>
      </c>
    </row>
    <row r="140" spans="1:7" s="6" customFormat="1" ht="30" x14ac:dyDescent="0.25">
      <c r="A140" s="24" t="s">
        <v>141</v>
      </c>
      <c r="B140" s="23">
        <v>47890.3</v>
      </c>
      <c r="C140" s="23">
        <v>47285.1</v>
      </c>
      <c r="D140" s="23">
        <f t="shared" si="6"/>
        <v>98.736278536572115</v>
      </c>
      <c r="E140" s="26">
        <v>62159.8</v>
      </c>
      <c r="F140" s="26">
        <v>60639.3</v>
      </c>
      <c r="G140" s="15">
        <f t="shared" si="4"/>
        <v>97.553885308511283</v>
      </c>
    </row>
    <row r="141" spans="1:7" s="6" customFormat="1" ht="60" x14ac:dyDescent="0.25">
      <c r="A141" s="24" t="s">
        <v>142</v>
      </c>
      <c r="B141" s="23">
        <v>2926.7</v>
      </c>
      <c r="C141" s="23">
        <v>2626.7</v>
      </c>
      <c r="D141" s="23">
        <f t="shared" si="6"/>
        <v>89.749547271671162</v>
      </c>
      <c r="E141" s="26">
        <v>88</v>
      </c>
      <c r="F141" s="26">
        <v>2.8</v>
      </c>
      <c r="G141" s="15">
        <f t="shared" si="4"/>
        <v>3.1818181818181817</v>
      </c>
    </row>
    <row r="142" spans="1:7" s="6" customFormat="1" ht="45" x14ac:dyDescent="0.25">
      <c r="A142" s="24" t="s">
        <v>143</v>
      </c>
      <c r="B142" s="23">
        <v>13820</v>
      </c>
      <c r="C142" s="23">
        <v>9657.7000000000007</v>
      </c>
      <c r="D142" s="23">
        <f t="shared" si="6"/>
        <v>69.882054992764125</v>
      </c>
      <c r="E142" s="26">
        <v>72256.2</v>
      </c>
      <c r="F142" s="26">
        <v>39990.6</v>
      </c>
      <c r="G142" s="15">
        <f t="shared" si="4"/>
        <v>55.34556204173483</v>
      </c>
    </row>
    <row r="143" spans="1:7" s="6" customFormat="1" ht="30" x14ac:dyDescent="0.25">
      <c r="A143" s="24" t="s">
        <v>144</v>
      </c>
      <c r="B143" s="23">
        <v>682585.9</v>
      </c>
      <c r="C143" s="23">
        <v>668041.4</v>
      </c>
      <c r="D143" s="23">
        <f t="shared" si="6"/>
        <v>97.869205912398712</v>
      </c>
      <c r="E143" s="26">
        <v>649040.30000000005</v>
      </c>
      <c r="F143" s="26">
        <v>646428</v>
      </c>
      <c r="G143" s="15">
        <f t="shared" si="4"/>
        <v>99.597513436376744</v>
      </c>
    </row>
    <row r="144" spans="1:7" s="6" customFormat="1" ht="45" x14ac:dyDescent="0.25">
      <c r="A144" s="24" t="s">
        <v>160</v>
      </c>
      <c r="B144" s="23" t="s">
        <v>154</v>
      </c>
      <c r="C144" s="23" t="s">
        <v>154</v>
      </c>
      <c r="D144" s="23" t="s">
        <v>154</v>
      </c>
      <c r="E144" s="26">
        <v>58370.8</v>
      </c>
      <c r="F144" s="26">
        <v>58239.3</v>
      </c>
      <c r="G144" s="15">
        <f t="shared" si="4"/>
        <v>99.774716125185876</v>
      </c>
    </row>
    <row r="145" spans="1:7" s="6" customFormat="1" ht="42.75" x14ac:dyDescent="0.25">
      <c r="A145" s="10" t="s">
        <v>29</v>
      </c>
      <c r="B145" s="11">
        <f>B146</f>
        <v>112027.4</v>
      </c>
      <c r="C145" s="11">
        <f>C146</f>
        <v>111512</v>
      </c>
      <c r="D145" s="11">
        <f t="shared" si="6"/>
        <v>99.539933980436928</v>
      </c>
      <c r="E145" s="16" t="str">
        <f>E146</f>
        <v>-</v>
      </c>
      <c r="F145" s="16" t="str">
        <f>F146</f>
        <v>-</v>
      </c>
      <c r="G145" s="16" t="s">
        <v>154</v>
      </c>
    </row>
    <row r="146" spans="1:7" s="6" customFormat="1" ht="45" x14ac:dyDescent="0.25">
      <c r="A146" s="24" t="s">
        <v>29</v>
      </c>
      <c r="B146" s="23">
        <v>112027.4</v>
      </c>
      <c r="C146" s="23">
        <v>111512</v>
      </c>
      <c r="D146" s="23">
        <f t="shared" si="6"/>
        <v>99.539933980436928</v>
      </c>
      <c r="E146" s="26" t="s">
        <v>154</v>
      </c>
      <c r="F146" s="26" t="s">
        <v>154</v>
      </c>
      <c r="G146" s="15" t="s">
        <v>154</v>
      </c>
    </row>
    <row r="147" spans="1:7" s="6" customFormat="1" ht="28.5" x14ac:dyDescent="0.25">
      <c r="A147" s="10" t="s">
        <v>30</v>
      </c>
      <c r="B147" s="11">
        <f>SUM(B148:B156)</f>
        <v>311282.7</v>
      </c>
      <c r="C147" s="11">
        <f>SUM(C148:C156)</f>
        <v>309300.30000000005</v>
      </c>
      <c r="D147" s="11">
        <f t="shared" si="6"/>
        <v>99.363151244833077</v>
      </c>
      <c r="E147" s="16">
        <f>SUM(E148:E163)</f>
        <v>365869.39999999997</v>
      </c>
      <c r="F147" s="16">
        <f>SUM(F148:F163)</f>
        <v>358707.7</v>
      </c>
      <c r="G147" s="16">
        <f t="shared" si="4"/>
        <v>98.042552889091041</v>
      </c>
    </row>
    <row r="148" spans="1:7" s="6" customFormat="1" ht="60" x14ac:dyDescent="0.25">
      <c r="A148" s="24" t="s">
        <v>145</v>
      </c>
      <c r="B148" s="23">
        <v>350</v>
      </c>
      <c r="C148" s="23">
        <v>0</v>
      </c>
      <c r="D148" s="23">
        <f t="shared" ref="D148:D156" si="7">C148/B148*100</f>
        <v>0</v>
      </c>
      <c r="E148" s="26" t="s">
        <v>154</v>
      </c>
      <c r="F148" s="26" t="s">
        <v>154</v>
      </c>
      <c r="G148" s="15" t="s">
        <v>154</v>
      </c>
    </row>
    <row r="149" spans="1:7" s="6" customFormat="1" ht="30" x14ac:dyDescent="0.25">
      <c r="A149" s="24" t="s">
        <v>31</v>
      </c>
      <c r="B149" s="23">
        <v>45409.9</v>
      </c>
      <c r="C149" s="23">
        <v>45392.800000000003</v>
      </c>
      <c r="D149" s="23">
        <f t="shared" si="7"/>
        <v>99.962343013307674</v>
      </c>
      <c r="E149" s="26">
        <v>60029.1</v>
      </c>
      <c r="F149" s="26">
        <v>59851.199999999997</v>
      </c>
      <c r="G149" s="15">
        <f t="shared" si="4"/>
        <v>99.703643732789587</v>
      </c>
    </row>
    <row r="150" spans="1:7" s="6" customFormat="1" ht="30" x14ac:dyDescent="0.25">
      <c r="A150" s="24" t="s">
        <v>32</v>
      </c>
      <c r="B150" s="23">
        <v>118872.2</v>
      </c>
      <c r="C150" s="23">
        <v>118872.1</v>
      </c>
      <c r="D150" s="23">
        <f t="shared" si="7"/>
        <v>99.999915876041669</v>
      </c>
      <c r="E150" s="26">
        <v>17234.5</v>
      </c>
      <c r="F150" s="26">
        <v>16984.7</v>
      </c>
      <c r="G150" s="15">
        <f t="shared" si="4"/>
        <v>98.550581682091149</v>
      </c>
    </row>
    <row r="151" spans="1:7" s="6" customFormat="1" ht="30" x14ac:dyDescent="0.25">
      <c r="A151" s="24" t="s">
        <v>33</v>
      </c>
      <c r="B151" s="23">
        <v>452</v>
      </c>
      <c r="C151" s="23">
        <v>423.5</v>
      </c>
      <c r="D151" s="23">
        <f t="shared" si="7"/>
        <v>93.694690265486727</v>
      </c>
      <c r="E151" s="26">
        <v>23332.7</v>
      </c>
      <c r="F151" s="26">
        <v>23207.7</v>
      </c>
      <c r="G151" s="15">
        <f t="shared" si="4"/>
        <v>99.464271173074707</v>
      </c>
    </row>
    <row r="152" spans="1:7" s="6" customFormat="1" ht="30" x14ac:dyDescent="0.25">
      <c r="A152" s="24" t="s">
        <v>34</v>
      </c>
      <c r="B152" s="23">
        <v>10000</v>
      </c>
      <c r="C152" s="23">
        <v>10000</v>
      </c>
      <c r="D152" s="23">
        <f t="shared" si="7"/>
        <v>100</v>
      </c>
      <c r="E152" s="26">
        <v>7546.5</v>
      </c>
      <c r="F152" s="26">
        <v>7546.5</v>
      </c>
      <c r="G152" s="15">
        <f t="shared" si="4"/>
        <v>100</v>
      </c>
    </row>
    <row r="153" spans="1:7" s="6" customFormat="1" ht="45" x14ac:dyDescent="0.25">
      <c r="A153" s="24" t="s">
        <v>35</v>
      </c>
      <c r="B153" s="23">
        <v>73139.100000000006</v>
      </c>
      <c r="C153" s="23">
        <v>73097.5</v>
      </c>
      <c r="D153" s="23">
        <f t="shared" si="7"/>
        <v>99.943122078341133</v>
      </c>
      <c r="E153" s="26">
        <v>46500.5</v>
      </c>
      <c r="F153" s="26">
        <v>43427.9</v>
      </c>
      <c r="G153" s="15">
        <f t="shared" si="4"/>
        <v>93.392329114740704</v>
      </c>
    </row>
    <row r="154" spans="1:7" s="6" customFormat="1" ht="30" x14ac:dyDescent="0.25">
      <c r="A154" s="24" t="s">
        <v>36</v>
      </c>
      <c r="B154" s="23">
        <v>21739.7</v>
      </c>
      <c r="C154" s="23">
        <v>21383.4</v>
      </c>
      <c r="D154" s="23">
        <f t="shared" si="7"/>
        <v>98.361062940150973</v>
      </c>
      <c r="E154" s="26">
        <v>21497.3</v>
      </c>
      <c r="F154" s="26">
        <v>21497.3</v>
      </c>
      <c r="G154" s="15">
        <f t="shared" si="4"/>
        <v>100</v>
      </c>
    </row>
    <row r="155" spans="1:7" s="6" customFormat="1" ht="30" x14ac:dyDescent="0.25">
      <c r="A155" s="24" t="s">
        <v>37</v>
      </c>
      <c r="B155" s="23">
        <v>6100</v>
      </c>
      <c r="C155" s="23">
        <v>6100</v>
      </c>
      <c r="D155" s="23">
        <f t="shared" si="7"/>
        <v>100</v>
      </c>
      <c r="E155" s="26">
        <v>9036</v>
      </c>
      <c r="F155" s="26">
        <v>9015</v>
      </c>
      <c r="G155" s="15">
        <f t="shared" ref="G155:G201" si="8">F155/E155*100</f>
        <v>99.767596281540506</v>
      </c>
    </row>
    <row r="156" spans="1:7" s="6" customFormat="1" ht="75" x14ac:dyDescent="0.25">
      <c r="A156" s="24" t="s">
        <v>38</v>
      </c>
      <c r="B156" s="23">
        <v>35219.800000000003</v>
      </c>
      <c r="C156" s="23">
        <v>34031</v>
      </c>
      <c r="D156" s="23">
        <f t="shared" si="7"/>
        <v>96.624625920646906</v>
      </c>
      <c r="E156" s="26" t="s">
        <v>154</v>
      </c>
      <c r="F156" s="26" t="s">
        <v>154</v>
      </c>
      <c r="G156" s="15" t="s">
        <v>154</v>
      </c>
    </row>
    <row r="157" spans="1:7" s="6" customFormat="1" x14ac:dyDescent="0.25">
      <c r="A157" s="24" t="s">
        <v>161</v>
      </c>
      <c r="B157" s="23" t="s">
        <v>154</v>
      </c>
      <c r="C157" s="23" t="s">
        <v>154</v>
      </c>
      <c r="D157" s="23" t="s">
        <v>154</v>
      </c>
      <c r="E157" s="26">
        <v>77596.3</v>
      </c>
      <c r="F157" s="26">
        <v>77683</v>
      </c>
      <c r="G157" s="15">
        <f t="shared" si="8"/>
        <v>100.11173213155782</v>
      </c>
    </row>
    <row r="158" spans="1:7" s="6" customFormat="1" ht="45" x14ac:dyDescent="0.25">
      <c r="A158" s="24" t="s">
        <v>162</v>
      </c>
      <c r="B158" s="23" t="s">
        <v>154</v>
      </c>
      <c r="C158" s="23" t="s">
        <v>154</v>
      </c>
      <c r="D158" s="23" t="s">
        <v>154</v>
      </c>
      <c r="E158" s="26">
        <v>58249</v>
      </c>
      <c r="F158" s="26">
        <v>57704.800000000003</v>
      </c>
      <c r="G158" s="15">
        <f t="shared" si="8"/>
        <v>99.065735034077846</v>
      </c>
    </row>
    <row r="159" spans="1:7" s="6" customFormat="1" ht="30" x14ac:dyDescent="0.25">
      <c r="A159" s="24" t="s">
        <v>163</v>
      </c>
      <c r="B159" s="23" t="s">
        <v>154</v>
      </c>
      <c r="C159" s="23" t="s">
        <v>154</v>
      </c>
      <c r="D159" s="23" t="s">
        <v>154</v>
      </c>
      <c r="E159" s="26">
        <v>3430.2</v>
      </c>
      <c r="F159" s="26">
        <v>3430.2</v>
      </c>
      <c r="G159" s="15">
        <f t="shared" si="8"/>
        <v>100</v>
      </c>
    </row>
    <row r="160" spans="1:7" s="6" customFormat="1" x14ac:dyDescent="0.25">
      <c r="A160" s="24" t="s">
        <v>164</v>
      </c>
      <c r="B160" s="23" t="s">
        <v>154</v>
      </c>
      <c r="C160" s="23" t="s">
        <v>154</v>
      </c>
      <c r="D160" s="23" t="s">
        <v>154</v>
      </c>
      <c r="E160" s="26">
        <v>1000</v>
      </c>
      <c r="F160" s="26">
        <v>1000</v>
      </c>
      <c r="G160" s="15">
        <f t="shared" si="8"/>
        <v>100</v>
      </c>
    </row>
    <row r="161" spans="1:7" s="6" customFormat="1" ht="30" x14ac:dyDescent="0.25">
      <c r="A161" s="24" t="s">
        <v>14</v>
      </c>
      <c r="B161" s="23" t="s">
        <v>154</v>
      </c>
      <c r="C161" s="23" t="s">
        <v>154</v>
      </c>
      <c r="D161" s="23" t="s">
        <v>154</v>
      </c>
      <c r="E161" s="26">
        <v>7890.6</v>
      </c>
      <c r="F161" s="26">
        <v>5644.5</v>
      </c>
      <c r="G161" s="15">
        <f t="shared" si="8"/>
        <v>71.534484069652493</v>
      </c>
    </row>
    <row r="162" spans="1:7" s="6" customFormat="1" ht="30" x14ac:dyDescent="0.25">
      <c r="A162" s="24" t="s">
        <v>165</v>
      </c>
      <c r="B162" s="23" t="s">
        <v>154</v>
      </c>
      <c r="C162" s="23" t="s">
        <v>154</v>
      </c>
      <c r="D162" s="23" t="s">
        <v>154</v>
      </c>
      <c r="E162" s="26">
        <v>5004.3</v>
      </c>
      <c r="F162" s="26">
        <v>4999.7</v>
      </c>
      <c r="G162" s="15">
        <f t="shared" si="8"/>
        <v>99.908079052015268</v>
      </c>
    </row>
    <row r="163" spans="1:7" s="6" customFormat="1" ht="30" x14ac:dyDescent="0.25">
      <c r="A163" s="24" t="s">
        <v>166</v>
      </c>
      <c r="B163" s="23" t="s">
        <v>154</v>
      </c>
      <c r="C163" s="23" t="s">
        <v>154</v>
      </c>
      <c r="D163" s="23" t="s">
        <v>154</v>
      </c>
      <c r="E163" s="26">
        <v>27522.400000000001</v>
      </c>
      <c r="F163" s="26">
        <v>26715.200000000001</v>
      </c>
      <c r="G163" s="15">
        <f t="shared" si="8"/>
        <v>97.067116239862798</v>
      </c>
    </row>
    <row r="164" spans="1:7" s="6" customFormat="1" ht="57" x14ac:dyDescent="0.25">
      <c r="A164" s="10" t="s">
        <v>58</v>
      </c>
      <c r="B164" s="11">
        <f>SUM(B165:B165)</f>
        <v>2072.6999999999998</v>
      </c>
      <c r="C164" s="11">
        <f>SUM(C165:C165)</f>
        <v>1972.8</v>
      </c>
      <c r="D164" s="11">
        <f>C164/B164*100</f>
        <v>95.180199739470268</v>
      </c>
      <c r="E164" s="16">
        <f>E165</f>
        <v>2676.3</v>
      </c>
      <c r="F164" s="16">
        <f>F165</f>
        <v>2513.5</v>
      </c>
      <c r="G164" s="16">
        <f t="shared" si="8"/>
        <v>93.916974928072321</v>
      </c>
    </row>
    <row r="165" spans="1:7" s="6" customFormat="1" ht="30" x14ac:dyDescent="0.25">
      <c r="A165" s="27" t="s">
        <v>59</v>
      </c>
      <c r="B165" s="23">
        <v>2072.6999999999998</v>
      </c>
      <c r="C165" s="23">
        <v>1972.8</v>
      </c>
      <c r="D165" s="23">
        <v>0</v>
      </c>
      <c r="E165" s="26">
        <v>2676.3</v>
      </c>
      <c r="F165" s="26">
        <v>2513.5</v>
      </c>
      <c r="G165" s="15">
        <f t="shared" si="8"/>
        <v>93.916974928072321</v>
      </c>
    </row>
    <row r="166" spans="1:7" s="6" customFormat="1" ht="57" x14ac:dyDescent="0.25">
      <c r="A166" s="10" t="s">
        <v>39</v>
      </c>
      <c r="B166" s="11">
        <f>SUM(B167:B172)</f>
        <v>488770.6</v>
      </c>
      <c r="C166" s="11">
        <f>SUM(C167:C172)</f>
        <v>457876</v>
      </c>
      <c r="D166" s="11">
        <f>C166/B166*100</f>
        <v>93.679120634506248</v>
      </c>
      <c r="E166" s="16">
        <f>E167</f>
        <v>236894.1</v>
      </c>
      <c r="F166" s="16">
        <f>F167</f>
        <v>236271.1</v>
      </c>
      <c r="G166" s="16">
        <f t="shared" si="8"/>
        <v>99.737013289904638</v>
      </c>
    </row>
    <row r="167" spans="1:7" s="6" customFormat="1" ht="30" x14ac:dyDescent="0.25">
      <c r="A167" s="24" t="s">
        <v>41</v>
      </c>
      <c r="B167" s="23">
        <v>48266</v>
      </c>
      <c r="C167" s="23">
        <v>38047.199999999997</v>
      </c>
      <c r="D167" s="23">
        <f>C167/B167*100</f>
        <v>78.828160609953173</v>
      </c>
      <c r="E167" s="37">
        <v>236894.1</v>
      </c>
      <c r="F167" s="37">
        <v>236271.1</v>
      </c>
      <c r="G167" s="34">
        <f t="shared" si="8"/>
        <v>99.737013289904638</v>
      </c>
    </row>
    <row r="168" spans="1:7" s="6" customFormat="1" ht="45" x14ac:dyDescent="0.25">
      <c r="A168" s="24" t="s">
        <v>193</v>
      </c>
      <c r="B168" s="23">
        <v>105823.5</v>
      </c>
      <c r="C168" s="23">
        <v>105302.9</v>
      </c>
      <c r="D168" s="23">
        <f t="shared" ref="D168:D172" si="9">C168/B168*100</f>
        <v>99.508048779335397</v>
      </c>
      <c r="E168" s="38"/>
      <c r="F168" s="38"/>
      <c r="G168" s="38"/>
    </row>
    <row r="169" spans="1:7" s="6" customFormat="1" ht="60" x14ac:dyDescent="0.25">
      <c r="A169" s="24" t="s">
        <v>40</v>
      </c>
      <c r="B169" s="23">
        <v>61771.5</v>
      </c>
      <c r="C169" s="23">
        <v>60965.5</v>
      </c>
      <c r="D169" s="23">
        <f t="shared" si="9"/>
        <v>98.695191148021337</v>
      </c>
      <c r="E169" s="38"/>
      <c r="F169" s="38"/>
      <c r="G169" s="38"/>
    </row>
    <row r="170" spans="1:7" s="6" customFormat="1" ht="30" x14ac:dyDescent="0.25">
      <c r="A170" s="24" t="s">
        <v>146</v>
      </c>
      <c r="B170" s="23">
        <v>195844.5</v>
      </c>
      <c r="C170" s="23">
        <v>176495.5</v>
      </c>
      <c r="D170" s="23">
        <f t="shared" si="9"/>
        <v>90.120222931968982</v>
      </c>
      <c r="E170" s="38"/>
      <c r="F170" s="38"/>
      <c r="G170" s="38"/>
    </row>
    <row r="171" spans="1:7" s="6" customFormat="1" x14ac:dyDescent="0.25">
      <c r="A171" s="24" t="s">
        <v>42</v>
      </c>
      <c r="B171" s="23">
        <v>59779.5</v>
      </c>
      <c r="C171" s="23">
        <v>59779.4</v>
      </c>
      <c r="D171" s="23">
        <f t="shared" si="9"/>
        <v>99.999832718574098</v>
      </c>
      <c r="E171" s="38"/>
      <c r="F171" s="38"/>
      <c r="G171" s="38"/>
    </row>
    <row r="172" spans="1:7" s="6" customFormat="1" x14ac:dyDescent="0.25">
      <c r="A172" s="24" t="s">
        <v>147</v>
      </c>
      <c r="B172" s="23">
        <v>17285.599999999999</v>
      </c>
      <c r="C172" s="23">
        <v>17285.5</v>
      </c>
      <c r="D172" s="23">
        <f t="shared" si="9"/>
        <v>99.99942148377842</v>
      </c>
      <c r="E172" s="39"/>
      <c r="F172" s="39"/>
      <c r="G172" s="39"/>
    </row>
    <row r="173" spans="1:7" s="6" customFormat="1" ht="57" x14ac:dyDescent="0.25">
      <c r="A173" s="10" t="s">
        <v>43</v>
      </c>
      <c r="B173" s="11">
        <f>SUM(B174:B178)</f>
        <v>56087.100000000006</v>
      </c>
      <c r="C173" s="11">
        <f>SUM(C174:C178)</f>
        <v>36525.800000000003</v>
      </c>
      <c r="D173" s="11">
        <f>C173/B173*100</f>
        <v>65.123352785221556</v>
      </c>
      <c r="E173" s="16">
        <f>E174</f>
        <v>51650.3</v>
      </c>
      <c r="F173" s="16">
        <f>F174</f>
        <v>43384.800000000003</v>
      </c>
      <c r="G173" s="16">
        <f t="shared" si="8"/>
        <v>83.997188786899585</v>
      </c>
    </row>
    <row r="174" spans="1:7" s="6" customFormat="1" x14ac:dyDescent="0.25">
      <c r="A174" s="24" t="s">
        <v>148</v>
      </c>
      <c r="B174" s="23">
        <v>17184.599999999999</v>
      </c>
      <c r="C174" s="23">
        <v>0</v>
      </c>
      <c r="D174" s="23">
        <f>C174/B174*100</f>
        <v>0</v>
      </c>
      <c r="E174" s="37">
        <v>51650.3</v>
      </c>
      <c r="F174" s="37">
        <v>43384.800000000003</v>
      </c>
      <c r="G174" s="34">
        <f t="shared" si="8"/>
        <v>83.997188786899585</v>
      </c>
    </row>
    <row r="175" spans="1:7" s="6" customFormat="1" ht="45" x14ac:dyDescent="0.25">
      <c r="A175" s="24" t="s">
        <v>44</v>
      </c>
      <c r="B175" s="23">
        <v>3178</v>
      </c>
      <c r="C175" s="23">
        <v>2665.8</v>
      </c>
      <c r="D175" s="23">
        <f t="shared" ref="D175:D178" si="10">C175/B175*100</f>
        <v>83.882945248584022</v>
      </c>
      <c r="E175" s="38"/>
      <c r="F175" s="38"/>
      <c r="G175" s="35"/>
    </row>
    <row r="176" spans="1:7" s="6" customFormat="1" ht="30" x14ac:dyDescent="0.25">
      <c r="A176" s="24" t="s">
        <v>45</v>
      </c>
      <c r="B176" s="23">
        <v>14894.4</v>
      </c>
      <c r="C176" s="23">
        <v>13445.3</v>
      </c>
      <c r="D176" s="23">
        <f t="shared" si="10"/>
        <v>90.270840047266091</v>
      </c>
      <c r="E176" s="38"/>
      <c r="F176" s="38"/>
      <c r="G176" s="35"/>
    </row>
    <row r="177" spans="1:7" s="6" customFormat="1" ht="30" x14ac:dyDescent="0.25">
      <c r="A177" s="24" t="s">
        <v>46</v>
      </c>
      <c r="B177" s="23">
        <v>10890.8</v>
      </c>
      <c r="C177" s="23">
        <v>10508.9</v>
      </c>
      <c r="D177" s="23">
        <f t="shared" si="10"/>
        <v>96.493370551291008</v>
      </c>
      <c r="E177" s="38"/>
      <c r="F177" s="38"/>
      <c r="G177" s="35"/>
    </row>
    <row r="178" spans="1:7" s="6" customFormat="1" ht="30" x14ac:dyDescent="0.25">
      <c r="A178" s="24" t="s">
        <v>47</v>
      </c>
      <c r="B178" s="23">
        <v>9939.2999999999993</v>
      </c>
      <c r="C178" s="23">
        <v>9905.7999999999993</v>
      </c>
      <c r="D178" s="23">
        <f t="shared" si="10"/>
        <v>99.662954131578687</v>
      </c>
      <c r="E178" s="39"/>
      <c r="F178" s="39"/>
      <c r="G178" s="36"/>
    </row>
    <row r="179" spans="1:7" s="6" customFormat="1" ht="57" x14ac:dyDescent="0.25">
      <c r="A179" s="10" t="s">
        <v>48</v>
      </c>
      <c r="B179" s="11">
        <f>SUM(B180:B183)</f>
        <v>277070.8</v>
      </c>
      <c r="C179" s="11">
        <f>SUM(C180:C183)</f>
        <v>269225.7</v>
      </c>
      <c r="D179" s="11">
        <f>C179/B179*100</f>
        <v>97.168557639419248</v>
      </c>
      <c r="E179" s="16">
        <f>SUM(E180:E185)</f>
        <v>245520.1</v>
      </c>
      <c r="F179" s="16">
        <f>SUM(F180:F185)</f>
        <v>245027.5</v>
      </c>
      <c r="G179" s="16">
        <f t="shared" si="8"/>
        <v>99.799364695599252</v>
      </c>
    </row>
    <row r="180" spans="1:7" s="6" customFormat="1" ht="30" x14ac:dyDescent="0.25">
      <c r="A180" s="24" t="s">
        <v>49</v>
      </c>
      <c r="B180" s="23">
        <v>97278.9</v>
      </c>
      <c r="C180" s="23">
        <v>91816.8</v>
      </c>
      <c r="D180" s="23">
        <f>C180/B180*100</f>
        <v>94.38511331850998</v>
      </c>
      <c r="E180" s="26" t="s">
        <v>154</v>
      </c>
      <c r="F180" s="26" t="s">
        <v>154</v>
      </c>
      <c r="G180" s="15" t="s">
        <v>154</v>
      </c>
    </row>
    <row r="181" spans="1:7" s="6" customFormat="1" ht="45" x14ac:dyDescent="0.25">
      <c r="A181" s="24" t="s">
        <v>50</v>
      </c>
      <c r="B181" s="23">
        <v>72000</v>
      </c>
      <c r="C181" s="23">
        <v>69890.2</v>
      </c>
      <c r="D181" s="23">
        <f t="shared" ref="D181:D183" si="11">C181/B181*100</f>
        <v>97.069722222222225</v>
      </c>
      <c r="E181" s="26">
        <v>92434.1</v>
      </c>
      <c r="F181" s="26">
        <v>92434</v>
      </c>
      <c r="G181" s="15">
        <f t="shared" si="8"/>
        <v>99.999891814817261</v>
      </c>
    </row>
    <row r="182" spans="1:7" s="6" customFormat="1" ht="30" x14ac:dyDescent="0.25">
      <c r="A182" s="24" t="s">
        <v>17</v>
      </c>
      <c r="B182" s="23">
        <v>73812.3</v>
      </c>
      <c r="C182" s="23">
        <v>73618.100000000006</v>
      </c>
      <c r="D182" s="23">
        <f t="shared" si="11"/>
        <v>99.736900218527268</v>
      </c>
      <c r="E182" s="26">
        <v>83035.5</v>
      </c>
      <c r="F182" s="26">
        <v>82647.199999999997</v>
      </c>
      <c r="G182" s="15">
        <f t="shared" si="8"/>
        <v>99.532368685682627</v>
      </c>
    </row>
    <row r="183" spans="1:7" s="6" customFormat="1" ht="60" x14ac:dyDescent="0.25">
      <c r="A183" s="24" t="s">
        <v>149</v>
      </c>
      <c r="B183" s="23">
        <v>33979.599999999999</v>
      </c>
      <c r="C183" s="23">
        <v>33900.6</v>
      </c>
      <c r="D183" s="23">
        <f t="shared" si="11"/>
        <v>99.767507563361548</v>
      </c>
      <c r="E183" s="26" t="s">
        <v>154</v>
      </c>
      <c r="F183" s="26" t="s">
        <v>154</v>
      </c>
      <c r="G183" s="15" t="s">
        <v>154</v>
      </c>
    </row>
    <row r="184" spans="1:7" s="6" customFormat="1" ht="45" x14ac:dyDescent="0.25">
      <c r="A184" s="24" t="s">
        <v>189</v>
      </c>
      <c r="B184" s="23" t="s">
        <v>154</v>
      </c>
      <c r="C184" s="23" t="s">
        <v>154</v>
      </c>
      <c r="D184" s="23" t="s">
        <v>154</v>
      </c>
      <c r="E184" s="26">
        <v>56328</v>
      </c>
      <c r="F184" s="26">
        <v>56328</v>
      </c>
      <c r="G184" s="15">
        <f t="shared" si="8"/>
        <v>100</v>
      </c>
    </row>
    <row r="185" spans="1:7" s="6" customFormat="1" ht="45" x14ac:dyDescent="0.25">
      <c r="A185" s="24" t="s">
        <v>81</v>
      </c>
      <c r="B185" s="23" t="s">
        <v>154</v>
      </c>
      <c r="C185" s="23" t="s">
        <v>154</v>
      </c>
      <c r="D185" s="23" t="s">
        <v>154</v>
      </c>
      <c r="E185" s="26">
        <v>13722.5</v>
      </c>
      <c r="F185" s="26">
        <v>13618.3</v>
      </c>
      <c r="G185" s="15">
        <f t="shared" si="8"/>
        <v>99.240663144470759</v>
      </c>
    </row>
    <row r="186" spans="1:7" s="6" customFormat="1" ht="114" x14ac:dyDescent="0.25">
      <c r="A186" s="10" t="s">
        <v>51</v>
      </c>
      <c r="B186" s="11">
        <f>B187</f>
        <v>409097.1</v>
      </c>
      <c r="C186" s="11">
        <f>C187</f>
        <v>406882.7</v>
      </c>
      <c r="D186" s="11">
        <f t="shared" ref="D186:D193" si="12">C186/B186*100</f>
        <v>99.458710413737975</v>
      </c>
      <c r="E186" s="16">
        <f>E187</f>
        <v>8078.6</v>
      </c>
      <c r="F186" s="16">
        <f>F187</f>
        <v>8078.4</v>
      </c>
      <c r="G186" s="16">
        <f t="shared" si="8"/>
        <v>99.99752432352139</v>
      </c>
    </row>
    <row r="187" spans="1:7" s="6" customFormat="1" ht="105" x14ac:dyDescent="0.25">
      <c r="A187" s="24" t="s">
        <v>51</v>
      </c>
      <c r="B187" s="23">
        <v>409097.1</v>
      </c>
      <c r="C187" s="23">
        <v>406882.7</v>
      </c>
      <c r="D187" s="23">
        <f t="shared" si="12"/>
        <v>99.458710413737975</v>
      </c>
      <c r="E187" s="26">
        <v>8078.6</v>
      </c>
      <c r="F187" s="26">
        <v>8078.4</v>
      </c>
      <c r="G187" s="15">
        <f t="shared" si="8"/>
        <v>99.99752432352139</v>
      </c>
    </row>
    <row r="188" spans="1:7" s="6" customFormat="1" ht="42.75" x14ac:dyDescent="0.25">
      <c r="A188" s="10" t="s">
        <v>52</v>
      </c>
      <c r="B188" s="11">
        <v>61333.2</v>
      </c>
      <c r="C188" s="11">
        <v>61333.2</v>
      </c>
      <c r="D188" s="11">
        <f t="shared" si="12"/>
        <v>100</v>
      </c>
      <c r="E188" s="16">
        <v>66439.7</v>
      </c>
      <c r="F188" s="16">
        <v>66439.7</v>
      </c>
      <c r="G188" s="16">
        <f t="shared" si="8"/>
        <v>100</v>
      </c>
    </row>
    <row r="189" spans="1:7" s="6" customFormat="1" ht="42.75" x14ac:dyDescent="0.25">
      <c r="A189" s="10" t="s">
        <v>53</v>
      </c>
      <c r="B189" s="11">
        <f>SUM(B190:B193)</f>
        <v>3540433.1</v>
      </c>
      <c r="C189" s="11">
        <f>SUM(C190:C193)</f>
        <v>3538711.5999999996</v>
      </c>
      <c r="D189" s="11">
        <f t="shared" si="12"/>
        <v>99.951376005381931</v>
      </c>
      <c r="E189" s="16">
        <f>SUM(E190:E194)</f>
        <v>3889885.8999999994</v>
      </c>
      <c r="F189" s="16">
        <f>SUM(F190:F194)</f>
        <v>3886915.1999999997</v>
      </c>
      <c r="G189" s="16">
        <f t="shared" si="8"/>
        <v>99.923630150694137</v>
      </c>
    </row>
    <row r="190" spans="1:7" s="6" customFormat="1" ht="45" x14ac:dyDescent="0.25">
      <c r="A190" s="24" t="s">
        <v>54</v>
      </c>
      <c r="B190" s="23">
        <v>59595.9</v>
      </c>
      <c r="C190" s="23">
        <v>58723.3</v>
      </c>
      <c r="D190" s="23">
        <f t="shared" si="12"/>
        <v>98.535805315466334</v>
      </c>
      <c r="E190" s="26">
        <v>62019.9</v>
      </c>
      <c r="F190" s="26">
        <v>61908.800000000003</v>
      </c>
      <c r="G190" s="15">
        <f t="shared" si="8"/>
        <v>99.820863948506855</v>
      </c>
    </row>
    <row r="191" spans="1:7" s="6" customFormat="1" ht="45" x14ac:dyDescent="0.25">
      <c r="A191" s="24" t="s">
        <v>55</v>
      </c>
      <c r="B191" s="23">
        <v>2499500</v>
      </c>
      <c r="C191" s="23">
        <v>2499500</v>
      </c>
      <c r="D191" s="23">
        <f t="shared" si="12"/>
        <v>100</v>
      </c>
      <c r="E191" s="26">
        <v>2599500</v>
      </c>
      <c r="F191" s="26">
        <v>2599500</v>
      </c>
      <c r="G191" s="15">
        <f t="shared" si="8"/>
        <v>100</v>
      </c>
    </row>
    <row r="192" spans="1:7" s="6" customFormat="1" ht="30" x14ac:dyDescent="0.25">
      <c r="A192" s="24" t="s">
        <v>56</v>
      </c>
      <c r="B192" s="23">
        <v>952576.3</v>
      </c>
      <c r="C192" s="23">
        <v>951823</v>
      </c>
      <c r="D192" s="23">
        <f t="shared" si="12"/>
        <v>99.92091972055151</v>
      </c>
      <c r="E192" s="26">
        <v>1198524.7</v>
      </c>
      <c r="F192" s="26">
        <v>1195892</v>
      </c>
      <c r="G192" s="15">
        <f t="shared" si="8"/>
        <v>99.780338277550726</v>
      </c>
    </row>
    <row r="193" spans="1:7" s="6" customFormat="1" ht="30" x14ac:dyDescent="0.25">
      <c r="A193" s="24" t="s">
        <v>57</v>
      </c>
      <c r="B193" s="23">
        <v>28760.9</v>
      </c>
      <c r="C193" s="23">
        <v>28665.3</v>
      </c>
      <c r="D193" s="23">
        <f t="shared" si="12"/>
        <v>99.667604282202575</v>
      </c>
      <c r="E193" s="26">
        <v>29821.3</v>
      </c>
      <c r="F193" s="26">
        <v>29594.400000000001</v>
      </c>
      <c r="G193" s="15">
        <f t="shared" si="8"/>
        <v>99.239134444172464</v>
      </c>
    </row>
    <row r="194" spans="1:7" s="6" customFormat="1" ht="30" x14ac:dyDescent="0.25">
      <c r="A194" s="24" t="s">
        <v>167</v>
      </c>
      <c r="B194" s="23" t="s">
        <v>154</v>
      </c>
      <c r="C194" s="23" t="s">
        <v>154</v>
      </c>
      <c r="D194" s="23" t="s">
        <v>154</v>
      </c>
      <c r="E194" s="26">
        <v>20</v>
      </c>
      <c r="F194" s="26">
        <v>20</v>
      </c>
      <c r="G194" s="15">
        <f t="shared" si="8"/>
        <v>100</v>
      </c>
    </row>
    <row r="195" spans="1:7" s="6" customFormat="1" ht="42.75" x14ac:dyDescent="0.25">
      <c r="A195" s="17" t="s">
        <v>168</v>
      </c>
      <c r="B195" s="11" t="s">
        <v>154</v>
      </c>
      <c r="C195" s="11" t="s">
        <v>154</v>
      </c>
      <c r="D195" s="11" t="s">
        <v>154</v>
      </c>
      <c r="E195" s="16">
        <f>SUM(E196:E197)</f>
        <v>202475.1</v>
      </c>
      <c r="F195" s="16">
        <f>SUM(F196:F197)</f>
        <v>194553.2</v>
      </c>
      <c r="G195" s="16">
        <f t="shared" si="8"/>
        <v>96.087469520943571</v>
      </c>
    </row>
    <row r="196" spans="1:7" s="6" customFormat="1" ht="45" x14ac:dyDescent="0.25">
      <c r="A196" s="22" t="s">
        <v>169</v>
      </c>
      <c r="B196" s="23" t="s">
        <v>154</v>
      </c>
      <c r="C196" s="23" t="s">
        <v>154</v>
      </c>
      <c r="D196" s="23" t="s">
        <v>154</v>
      </c>
      <c r="E196" s="26">
        <v>200461.1</v>
      </c>
      <c r="F196" s="26">
        <v>194553.2</v>
      </c>
      <c r="G196" s="15">
        <f t="shared" si="8"/>
        <v>97.052844666621112</v>
      </c>
    </row>
    <row r="197" spans="1:7" s="6" customFormat="1" ht="60" x14ac:dyDescent="0.25">
      <c r="A197" s="22" t="s">
        <v>170</v>
      </c>
      <c r="B197" s="23" t="s">
        <v>154</v>
      </c>
      <c r="C197" s="23" t="s">
        <v>154</v>
      </c>
      <c r="D197" s="23" t="s">
        <v>154</v>
      </c>
      <c r="E197" s="26">
        <v>2014</v>
      </c>
      <c r="F197" s="26">
        <v>0</v>
      </c>
      <c r="G197" s="15">
        <f t="shared" si="8"/>
        <v>0</v>
      </c>
    </row>
    <row r="198" spans="1:7" s="6" customFormat="1" ht="42.75" x14ac:dyDescent="0.25">
      <c r="A198" s="10" t="s">
        <v>171</v>
      </c>
      <c r="B198" s="11" t="s">
        <v>154</v>
      </c>
      <c r="C198" s="11" t="s">
        <v>154</v>
      </c>
      <c r="D198" s="11" t="s">
        <v>154</v>
      </c>
      <c r="E198" s="16">
        <v>7200</v>
      </c>
      <c r="F198" s="16">
        <v>527.20000000000005</v>
      </c>
      <c r="G198" s="16">
        <f t="shared" si="8"/>
        <v>7.3222222222222229</v>
      </c>
    </row>
    <row r="199" spans="1:7" s="6" customFormat="1" ht="42.75" x14ac:dyDescent="0.25">
      <c r="A199" s="10" t="s">
        <v>172</v>
      </c>
      <c r="B199" s="11" t="s">
        <v>154</v>
      </c>
      <c r="C199" s="11" t="s">
        <v>154</v>
      </c>
      <c r="D199" s="11" t="s">
        <v>154</v>
      </c>
      <c r="E199" s="16">
        <v>1655.3</v>
      </c>
      <c r="F199" s="16">
        <v>1655.3</v>
      </c>
      <c r="G199" s="16">
        <f t="shared" si="8"/>
        <v>100</v>
      </c>
    </row>
    <row r="200" spans="1:7" s="6" customFormat="1" ht="42.75" x14ac:dyDescent="0.25">
      <c r="A200" s="10" t="s">
        <v>173</v>
      </c>
      <c r="B200" s="11" t="s">
        <v>154</v>
      </c>
      <c r="C200" s="11" t="s">
        <v>154</v>
      </c>
      <c r="D200" s="11" t="s">
        <v>154</v>
      </c>
      <c r="E200" s="16">
        <v>206802.2</v>
      </c>
      <c r="F200" s="16">
        <v>203055.9</v>
      </c>
      <c r="G200" s="16">
        <f t="shared" si="8"/>
        <v>98.18846221171728</v>
      </c>
    </row>
    <row r="201" spans="1:7" x14ac:dyDescent="0.25">
      <c r="A201" s="17" t="s">
        <v>3</v>
      </c>
      <c r="B201" s="11">
        <f>B6+B15+B17+B21+B23+B31+B42+B43+B47+B51+B56+B65+B67+B82+B85+B98+B110+B115+B122+B134+B138+B145+B147+B164+B166+B173+B179+B186+B188+B189</f>
        <v>26676314.100000001</v>
      </c>
      <c r="C201" s="11">
        <f>C6+C15+C17+C21+C23+C31+C42+C43+C47+C51+C56+C65+C67+C82+C85+C98+C110+C115+C122+C134+C138+C145+C147+C164+C166+C173+C179+C186+C188+C189</f>
        <v>25970144.600000009</v>
      </c>
      <c r="D201" s="11">
        <f t="shared" si="3"/>
        <v>97.352822067723395</v>
      </c>
      <c r="E201" s="16" t="e">
        <f>E6+E15+E17+E21+E23+E31+E43+E47+E51+E56+E65+E67+E82+E85+E98+E110+E115+E122+E134+E138+E145+E147+E164+E166+E173+E179+E186+E188+E189+E195+E198+E199+E200</f>
        <v>#VALUE!</v>
      </c>
      <c r="F201" s="16" t="e">
        <f>F6+F15+F17+F21+F23+F31+F43+F47+F51+F56+F65+F67+F82+F85+F98+F110+F115+F122+F134+F138+F145+F147+F164+F166+F173+F179+F186+F188+F189+F195+F198+F199+F200</f>
        <v>#VALUE!</v>
      </c>
      <c r="G201" s="16" t="e">
        <f t="shared" si="8"/>
        <v>#VALUE!</v>
      </c>
    </row>
    <row r="202" spans="1:7" x14ac:dyDescent="0.25">
      <c r="F202" t="s">
        <v>190</v>
      </c>
    </row>
  </sheetData>
  <mergeCells count="13">
    <mergeCell ref="E167:E172"/>
    <mergeCell ref="F167:F172"/>
    <mergeCell ref="G167:G172"/>
    <mergeCell ref="E174:E178"/>
    <mergeCell ref="F174:F178"/>
    <mergeCell ref="G174:G178"/>
    <mergeCell ref="A3:A4"/>
    <mergeCell ref="A1:D1"/>
    <mergeCell ref="B3:D3"/>
    <mergeCell ref="E3:G3"/>
    <mergeCell ref="E73:E81"/>
    <mergeCell ref="F73:F81"/>
    <mergeCell ref="G73:G81"/>
  </mergeCells>
  <pageMargins left="0.70866141732283472" right="0.70866141732283472" top="0.74803149606299213" bottom="0.74803149606299213" header="0.31496062992125984" footer="0.31496062992125984"/>
  <pageSetup paperSize="9" scale="49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ГП</vt:lpstr>
      <vt:lpstr>Лист2</vt:lpstr>
      <vt:lpstr>Лист3</vt:lpstr>
      <vt:lpstr>ГП!Заголовки_для_печати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Юрьевна Базась</dc:creator>
  <cp:lastModifiedBy>Голомага Анастасия Олеговна</cp:lastModifiedBy>
  <cp:lastPrinted>2016-04-26T10:32:42Z</cp:lastPrinted>
  <dcterms:created xsi:type="dcterms:W3CDTF">2016-04-26T07:19:48Z</dcterms:created>
  <dcterms:modified xsi:type="dcterms:W3CDTF">2017-02-08T04:25:13Z</dcterms:modified>
</cp:coreProperties>
</file>