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nastya\Desktop\"/>
    </mc:Choice>
  </mc:AlternateContent>
  <bookViews>
    <workbookView xWindow="0" yWindow="0" windowWidth="19440" windowHeight="14325" tabRatio="599" activeTab="2"/>
  </bookViews>
  <sheets>
    <sheet name="Дотации" sheetId="6" r:id="rId1"/>
    <sheet name="Субсидии" sheetId="1" r:id="rId2"/>
    <sheet name="Субвенции" sheetId="2" r:id="rId3"/>
    <sheet name="Иные МБТ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6" l="1"/>
  <c r="J13" i="6"/>
  <c r="J15" i="6"/>
  <c r="J16" i="6"/>
  <c r="J17" i="6"/>
  <c r="J9" i="6"/>
  <c r="G9" i="6"/>
  <c r="G10" i="6"/>
  <c r="G11" i="6"/>
  <c r="G12" i="6"/>
  <c r="G13" i="6"/>
  <c r="G14" i="6"/>
  <c r="G15" i="6"/>
  <c r="G16" i="6"/>
  <c r="G17" i="6"/>
  <c r="G8" i="6"/>
  <c r="D11" i="6"/>
  <c r="D12" i="6"/>
  <c r="D13" i="6"/>
  <c r="D14" i="6"/>
  <c r="D15" i="6"/>
  <c r="D16" i="6"/>
  <c r="D9" i="6"/>
  <c r="I17" i="6"/>
  <c r="H17" i="6"/>
  <c r="F17" i="6"/>
  <c r="E17" i="6"/>
  <c r="C17" i="6"/>
  <c r="B17" i="6"/>
  <c r="L16" i="6"/>
  <c r="K16" i="6"/>
  <c r="L15" i="6"/>
  <c r="K15" i="6"/>
  <c r="L14" i="6"/>
  <c r="K14" i="6"/>
  <c r="L13" i="6"/>
  <c r="K13" i="6"/>
  <c r="L12" i="6"/>
  <c r="K12" i="6"/>
  <c r="L11" i="6"/>
  <c r="K11" i="6"/>
  <c r="L10" i="6"/>
  <c r="K10" i="6"/>
  <c r="D10" i="6"/>
  <c r="L9" i="6"/>
  <c r="K9" i="6"/>
  <c r="L8" i="6"/>
  <c r="K8" i="6"/>
  <c r="D8" i="6"/>
  <c r="K17" i="6" l="1"/>
  <c r="L17" i="6"/>
  <c r="D17" i="6"/>
  <c r="L9" i="4"/>
  <c r="L10" i="4"/>
  <c r="L11" i="4"/>
  <c r="L12" i="4"/>
  <c r="L13" i="4"/>
  <c r="L14" i="4"/>
  <c r="L15" i="4"/>
  <c r="L16" i="4"/>
  <c r="L17" i="4"/>
  <c r="L8" i="4"/>
  <c r="K9" i="4"/>
  <c r="K10" i="4"/>
  <c r="K11" i="4"/>
  <c r="K12" i="4"/>
  <c r="K13" i="4"/>
  <c r="K14" i="4"/>
  <c r="K15" i="4"/>
  <c r="K16" i="4"/>
  <c r="K8" i="4"/>
  <c r="I9" i="4"/>
  <c r="I10" i="4"/>
  <c r="I11" i="4"/>
  <c r="I12" i="4"/>
  <c r="I13" i="4"/>
  <c r="I14" i="4"/>
  <c r="I15" i="4"/>
  <c r="I16" i="4"/>
  <c r="I8" i="4"/>
  <c r="G17" i="4"/>
  <c r="AU9" i="2"/>
  <c r="AV9" i="2"/>
  <c r="AU10" i="2"/>
  <c r="AV10" i="2"/>
  <c r="AU11" i="2"/>
  <c r="AV11" i="2"/>
  <c r="AU12" i="2"/>
  <c r="AV12" i="2"/>
  <c r="AU13" i="2"/>
  <c r="AV13" i="2"/>
  <c r="AU14" i="2"/>
  <c r="AV14" i="2"/>
  <c r="AU15" i="2"/>
  <c r="AV15" i="2"/>
  <c r="AU16" i="2"/>
  <c r="AV16" i="2"/>
  <c r="AU17" i="2"/>
  <c r="AV8" i="2"/>
  <c r="AU8" i="2"/>
  <c r="AT9" i="2"/>
  <c r="AT10" i="2"/>
  <c r="AT11" i="2"/>
  <c r="AT12" i="2"/>
  <c r="AT13" i="2"/>
  <c r="AT14" i="2"/>
  <c r="AT15" i="2"/>
  <c r="AT16" i="2"/>
  <c r="AT17" i="2"/>
  <c r="AT8" i="2"/>
  <c r="AQ16" i="2"/>
  <c r="AQ8" i="2"/>
  <c r="AQ9" i="2"/>
  <c r="AQ10" i="2"/>
  <c r="AK9" i="2"/>
  <c r="AK10" i="2"/>
  <c r="AK11" i="2"/>
  <c r="AK12" i="2"/>
  <c r="AK13" i="2"/>
  <c r="AK14" i="2"/>
  <c r="AK15" i="2"/>
  <c r="AK16" i="2"/>
  <c r="AK8" i="2"/>
  <c r="AH8" i="2"/>
  <c r="AG9" i="2"/>
  <c r="AG14" i="2"/>
  <c r="AG8" i="2"/>
  <c r="AD17" i="2"/>
  <c r="AE17" i="2"/>
  <c r="V9" i="2"/>
  <c r="V10" i="2"/>
  <c r="V11" i="2"/>
  <c r="V12" i="2"/>
  <c r="V13" i="2"/>
  <c r="V14" i="2"/>
  <c r="V15" i="2"/>
  <c r="V16" i="2"/>
  <c r="V8" i="2"/>
  <c r="J9" i="2"/>
  <c r="J10" i="2"/>
  <c r="J11" i="2"/>
  <c r="J12" i="2"/>
  <c r="J13" i="2"/>
  <c r="J14" i="2"/>
  <c r="J15" i="2"/>
  <c r="J16" i="2"/>
  <c r="J8" i="2"/>
  <c r="CR17" i="1" l="1"/>
  <c r="DL17" i="1"/>
  <c r="EA9" i="1" l="1"/>
  <c r="EB9" i="1"/>
  <c r="EA10" i="1"/>
  <c r="EB10" i="1"/>
  <c r="EA11" i="1"/>
  <c r="EB11" i="1"/>
  <c r="EA12" i="1"/>
  <c r="EB12" i="1"/>
  <c r="EA13" i="1"/>
  <c r="EB13" i="1"/>
  <c r="EA14" i="1"/>
  <c r="EB14" i="1"/>
  <c r="EA15" i="1"/>
  <c r="EB15" i="1"/>
  <c r="EA16" i="1"/>
  <c r="EB16" i="1"/>
  <c r="EA17" i="1"/>
  <c r="EB17" i="1"/>
  <c r="EB8" i="1"/>
  <c r="EA8" i="1"/>
  <c r="G17" i="1"/>
  <c r="F17" i="1"/>
  <c r="G8" i="1"/>
  <c r="F8" i="1"/>
  <c r="C17" i="1"/>
  <c r="D17" i="1"/>
  <c r="E17" i="1"/>
  <c r="B17" i="1"/>
  <c r="M9" i="1"/>
  <c r="M10" i="1"/>
  <c r="M11" i="1"/>
  <c r="M12" i="1"/>
  <c r="M13" i="1"/>
  <c r="M14" i="1"/>
  <c r="M15" i="1"/>
  <c r="M16" i="1"/>
  <c r="M17" i="1"/>
  <c r="M8" i="1"/>
  <c r="L9" i="1"/>
  <c r="L10" i="1"/>
  <c r="L11" i="1"/>
  <c r="L12" i="1"/>
  <c r="L13" i="1"/>
  <c r="L14" i="1"/>
  <c r="L15" i="1"/>
  <c r="L16" i="1"/>
  <c r="L17" i="1"/>
  <c r="L8" i="1"/>
  <c r="I17" i="1"/>
  <c r="H17" i="1"/>
  <c r="K17" i="1"/>
  <c r="J17" i="1"/>
  <c r="S17" i="1"/>
  <c r="R17" i="1"/>
  <c r="O17" i="1"/>
  <c r="P17" i="1"/>
  <c r="Q17" i="1"/>
  <c r="N17" i="1"/>
  <c r="S8" i="1"/>
  <c r="R8" i="1"/>
  <c r="Y17" i="1"/>
  <c r="X17" i="1"/>
  <c r="Y9" i="1"/>
  <c r="X9" i="1"/>
  <c r="U17" i="1"/>
  <c r="V17" i="1"/>
  <c r="W17" i="1"/>
  <c r="T17" i="1"/>
  <c r="AB15" i="1"/>
  <c r="AE9" i="1"/>
  <c r="AE10" i="1"/>
  <c r="AE11" i="1"/>
  <c r="AE12" i="1"/>
  <c r="AE13" i="1"/>
  <c r="AE14" i="1"/>
  <c r="AE15" i="1"/>
  <c r="AE16" i="1"/>
  <c r="AE8" i="1"/>
  <c r="AH10" i="1"/>
  <c r="AH11" i="1"/>
  <c r="AH12" i="1"/>
  <c r="AH13" i="1"/>
  <c r="AH14" i="1"/>
  <c r="AH15" i="1"/>
  <c r="AH16" i="1"/>
  <c r="AH9" i="1"/>
  <c r="AK12" i="1"/>
  <c r="AN9" i="1" l="1"/>
  <c r="AN10" i="1"/>
  <c r="AN11" i="1"/>
  <c r="AN12" i="1"/>
  <c r="AN13" i="1"/>
  <c r="AN14" i="1"/>
  <c r="AN15" i="1"/>
  <c r="AN16" i="1"/>
  <c r="AN8" i="1"/>
  <c r="AQ9" i="1"/>
  <c r="AQ10" i="1"/>
  <c r="AQ11" i="1"/>
  <c r="AQ8" i="1"/>
  <c r="AT11" i="1"/>
  <c r="AT13" i="1"/>
  <c r="AT9" i="1"/>
  <c r="AW8" i="1"/>
  <c r="AZ10" i="1"/>
  <c r="AZ11" i="1"/>
  <c r="AZ12" i="1"/>
  <c r="AZ13" i="1"/>
  <c r="AZ14" i="1"/>
  <c r="AZ15" i="1"/>
  <c r="AZ16" i="1"/>
  <c r="AZ9" i="1"/>
  <c r="BC9" i="1"/>
  <c r="BC11" i="1"/>
  <c r="BC12" i="1"/>
  <c r="BC13" i="1"/>
  <c r="BC14" i="1"/>
  <c r="BC15" i="1"/>
  <c r="BC16" i="1"/>
  <c r="BC8" i="1"/>
  <c r="BF12" i="1"/>
  <c r="BF13" i="1"/>
  <c r="BF14" i="1"/>
  <c r="BF15" i="1"/>
  <c r="BF16" i="1"/>
  <c r="BF9" i="1"/>
  <c r="BI9" i="1"/>
  <c r="BI12" i="1"/>
  <c r="BI13" i="1"/>
  <c r="BI14" i="1"/>
  <c r="BI15" i="1"/>
  <c r="BI16" i="1"/>
  <c r="BI8" i="1"/>
  <c r="BL11" i="1"/>
  <c r="BL13" i="1"/>
  <c r="BL15" i="1"/>
  <c r="BL9" i="1"/>
  <c r="BO12" i="1"/>
  <c r="BO9" i="1"/>
  <c r="BR9" i="1"/>
  <c r="BR10" i="1"/>
  <c r="BR11" i="1"/>
  <c r="BR12" i="1"/>
  <c r="BR13" i="1"/>
  <c r="BR14" i="1"/>
  <c r="BR15" i="1"/>
  <c r="BR16" i="1"/>
  <c r="BR8" i="1"/>
  <c r="BX14" i="1" l="1"/>
  <c r="BX11" i="1"/>
  <c r="BX9" i="1"/>
  <c r="CA16" i="1"/>
  <c r="CD9" i="1"/>
  <c r="CD10" i="1"/>
  <c r="CD11" i="1"/>
  <c r="CD12" i="1"/>
  <c r="CD13" i="1"/>
  <c r="CD14" i="1"/>
  <c r="CD15" i="1"/>
  <c r="CD16" i="1"/>
  <c r="CD8" i="1"/>
  <c r="CG11" i="1"/>
  <c r="CJ11" i="1"/>
  <c r="CM11" i="1"/>
  <c r="CM13" i="1"/>
  <c r="CM9" i="1"/>
  <c r="CP9" i="1"/>
  <c r="CP11" i="1"/>
  <c r="CP15" i="1"/>
  <c r="CP8" i="1"/>
  <c r="CS13" i="1"/>
  <c r="CS15" i="1"/>
  <c r="CS8" i="1"/>
  <c r="CV16" i="1"/>
  <c r="CV15" i="1"/>
  <c r="CV10" i="1"/>
  <c r="CV11" i="1"/>
  <c r="CV12" i="1"/>
  <c r="CV13" i="1"/>
  <c r="CV9" i="1"/>
  <c r="CY9" i="1"/>
  <c r="CY10" i="1"/>
  <c r="CY11" i="1"/>
  <c r="CY12" i="1"/>
  <c r="CY13" i="1"/>
  <c r="CY14" i="1"/>
  <c r="CY15" i="1"/>
  <c r="CY16" i="1"/>
  <c r="CY8" i="1"/>
  <c r="DB9" i="1"/>
  <c r="DB10" i="1"/>
  <c r="DB12" i="1"/>
  <c r="DB13" i="1"/>
  <c r="DB14" i="1"/>
  <c r="DB15" i="1"/>
  <c r="DB16" i="1"/>
  <c r="DB8" i="1"/>
  <c r="DE9" i="1"/>
  <c r="DE10" i="1"/>
  <c r="DE11" i="1"/>
  <c r="DE12" i="1"/>
  <c r="DE13" i="1"/>
  <c r="DE14" i="1"/>
  <c r="DE15" i="1"/>
  <c r="DE16" i="1"/>
  <c r="DE8" i="1"/>
  <c r="DH8" i="1"/>
  <c r="DK8" i="1"/>
  <c r="DN16" i="1"/>
  <c r="DN8" i="1"/>
  <c r="DQ10" i="1"/>
  <c r="DQ12" i="1"/>
  <c r="DQ9" i="1"/>
  <c r="DT11" i="1"/>
  <c r="DT13" i="1"/>
  <c r="DT9" i="1"/>
  <c r="F17" i="4" l="1"/>
  <c r="AB13" i="2"/>
  <c r="AB14" i="2"/>
  <c r="AB12" i="2"/>
  <c r="D13" i="2"/>
  <c r="D14" i="2"/>
  <c r="D11" i="2"/>
  <c r="B17" i="2"/>
  <c r="DW9" i="1" l="1"/>
  <c r="DW11" i="1"/>
  <c r="DW12" i="1"/>
  <c r="DW15" i="1"/>
  <c r="DW16" i="1"/>
  <c r="DW8" i="1"/>
  <c r="DZ10" i="1"/>
  <c r="DZ11" i="1"/>
  <c r="DZ12" i="1"/>
  <c r="DZ13" i="1"/>
  <c r="DZ14" i="1"/>
  <c r="DZ15" i="1"/>
  <c r="DZ16" i="1"/>
  <c r="DZ9" i="1"/>
  <c r="AJ17" i="1" l="1"/>
  <c r="P9" i="2" l="1"/>
  <c r="P10" i="2"/>
  <c r="P11" i="2"/>
  <c r="P12" i="2"/>
  <c r="P13" i="2"/>
  <c r="P14" i="2"/>
  <c r="P15" i="2"/>
  <c r="P16" i="2"/>
  <c r="P8" i="2"/>
  <c r="AS17" i="2"/>
  <c r="T17" i="2" l="1"/>
  <c r="H17" i="2" l="1"/>
  <c r="BD17" i="1" l="1"/>
  <c r="AX17" i="1"/>
  <c r="BA17" i="1"/>
  <c r="CW17" i="1"/>
  <c r="CZ17" i="1"/>
  <c r="DI17" i="1"/>
  <c r="CT17" i="1"/>
  <c r="DR17" i="1"/>
  <c r="BP17" i="1"/>
  <c r="BS17" i="1" l="1"/>
  <c r="DU17" i="1"/>
  <c r="DX17" i="1"/>
  <c r="AQ11" i="2" l="1"/>
  <c r="AR17" i="2" l="1"/>
  <c r="AP17" i="2"/>
  <c r="AO17" i="2"/>
  <c r="AQ17" i="2" l="1"/>
  <c r="DP17" i="1" l="1"/>
  <c r="DQ17" i="1" s="1"/>
  <c r="DO17" i="1"/>
  <c r="DJ17" i="1"/>
  <c r="DK17" i="1" s="1"/>
  <c r="DM17" i="1"/>
  <c r="DN17" i="1" s="1"/>
  <c r="B17" i="4" l="1"/>
  <c r="D10" i="4"/>
  <c r="D15" i="4"/>
  <c r="H17" i="4" l="1"/>
  <c r="E17" i="4"/>
  <c r="I17" i="4" s="1"/>
  <c r="C17" i="4"/>
  <c r="J16" i="4"/>
  <c r="J15" i="4"/>
  <c r="J14" i="4"/>
  <c r="J13" i="4"/>
  <c r="J12" i="4"/>
  <c r="J11" i="4"/>
  <c r="J10" i="4"/>
  <c r="J9" i="4"/>
  <c r="J8" i="4"/>
  <c r="D8" i="4"/>
  <c r="AN11" i="2"/>
  <c r="M10" i="2"/>
  <c r="M11" i="2"/>
  <c r="M12" i="2"/>
  <c r="M13" i="2"/>
  <c r="M14" i="2"/>
  <c r="M15" i="2"/>
  <c r="M16" i="2"/>
  <c r="L17" i="2"/>
  <c r="K17" i="2"/>
  <c r="G9" i="2"/>
  <c r="G10" i="2"/>
  <c r="G11" i="2"/>
  <c r="G12" i="2"/>
  <c r="G13" i="2"/>
  <c r="G14" i="2"/>
  <c r="G15" i="2"/>
  <c r="G16" i="2"/>
  <c r="AM17" i="2"/>
  <c r="AL17" i="2"/>
  <c r="AJ17" i="2"/>
  <c r="AI17" i="2"/>
  <c r="AF17" i="2"/>
  <c r="AH17" i="2" s="1"/>
  <c r="AC17" i="2"/>
  <c r="AG17" i="2" s="1"/>
  <c r="AA17" i="2"/>
  <c r="Z17" i="2"/>
  <c r="X17" i="2"/>
  <c r="W17" i="2"/>
  <c r="U17" i="2"/>
  <c r="R17" i="2"/>
  <c r="Q17" i="2"/>
  <c r="O17" i="2"/>
  <c r="N17" i="2"/>
  <c r="I17" i="2"/>
  <c r="J17" i="2" s="1"/>
  <c r="F17" i="2"/>
  <c r="E17" i="2"/>
  <c r="C17" i="2"/>
  <c r="AN16" i="2"/>
  <c r="AB16" i="2"/>
  <c r="Y16" i="2"/>
  <c r="S16" i="2"/>
  <c r="AN15" i="2"/>
  <c r="AB15" i="2"/>
  <c r="Y15" i="2"/>
  <c r="S15" i="2"/>
  <c r="AN14" i="2"/>
  <c r="Y14" i="2"/>
  <c r="S14" i="2"/>
  <c r="AN13" i="2"/>
  <c r="Y13" i="2"/>
  <c r="S13" i="2"/>
  <c r="AN12" i="2"/>
  <c r="Y12" i="2"/>
  <c r="S12" i="2"/>
  <c r="AB11" i="2"/>
  <c r="Y11" i="2"/>
  <c r="S11" i="2"/>
  <c r="AN10" i="2"/>
  <c r="AB10" i="2"/>
  <c r="Y10" i="2"/>
  <c r="S10" i="2"/>
  <c r="AN9" i="2"/>
  <c r="AB9" i="2"/>
  <c r="Y9" i="2"/>
  <c r="S9" i="2"/>
  <c r="M9" i="2"/>
  <c r="AN8" i="2"/>
  <c r="AB8" i="2"/>
  <c r="Y8" i="2"/>
  <c r="S8" i="2"/>
  <c r="M8" i="2"/>
  <c r="G8" i="2"/>
  <c r="DY17" i="1"/>
  <c r="DZ17" i="1" s="1"/>
  <c r="DV17" i="1"/>
  <c r="DW17" i="1" s="1"/>
  <c r="K17" i="4" l="1"/>
  <c r="V17" i="2"/>
  <c r="AV17" i="2"/>
  <c r="P17" i="2"/>
  <c r="D17" i="4"/>
  <c r="J17" i="4"/>
  <c r="AN17" i="2"/>
  <c r="AK17" i="2"/>
  <c r="AB17" i="2"/>
  <c r="Y17" i="2"/>
  <c r="S17" i="2"/>
  <c r="M17" i="2"/>
  <c r="G17" i="2"/>
  <c r="D17" i="2"/>
  <c r="DS17" i="1"/>
  <c r="DT17" i="1" s="1"/>
  <c r="DG17" i="1"/>
  <c r="DH17" i="1" s="1"/>
  <c r="DF17" i="1"/>
  <c r="DD17" i="1"/>
  <c r="DC17" i="1"/>
  <c r="DA17" i="1"/>
  <c r="DB17" i="1" s="1"/>
  <c r="CX17" i="1"/>
  <c r="CY17" i="1" s="1"/>
  <c r="CU17" i="1"/>
  <c r="CV17" i="1" s="1"/>
  <c r="CQ17" i="1"/>
  <c r="CO17" i="1"/>
  <c r="CN17" i="1"/>
  <c r="CL17" i="1"/>
  <c r="CK17" i="1"/>
  <c r="CI17" i="1"/>
  <c r="CH17" i="1"/>
  <c r="CM17" i="1" l="1"/>
  <c r="CS17" i="1"/>
  <c r="DE17" i="1"/>
  <c r="CJ17" i="1"/>
  <c r="CP17" i="1"/>
  <c r="CF17" i="1"/>
  <c r="CE17" i="1"/>
  <c r="CC17" i="1"/>
  <c r="CB17" i="1"/>
  <c r="BZ17" i="1"/>
  <c r="BY17" i="1"/>
  <c r="BW17" i="1"/>
  <c r="BV17" i="1"/>
  <c r="BT17" i="1"/>
  <c r="BQ17" i="1"/>
  <c r="BR17" i="1" s="1"/>
  <c r="BN17" i="1"/>
  <c r="BM17" i="1"/>
  <c r="BK17" i="1"/>
  <c r="BJ17" i="1"/>
  <c r="BH17" i="1"/>
  <c r="BG17" i="1"/>
  <c r="BE17" i="1"/>
  <c r="BF17" i="1" s="1"/>
  <c r="BB17" i="1"/>
  <c r="BC17" i="1" s="1"/>
  <c r="AY17" i="1"/>
  <c r="AZ17" i="1" s="1"/>
  <c r="AV17" i="1"/>
  <c r="AW17" i="1" s="1"/>
  <c r="AU17" i="1"/>
  <c r="AS17" i="1"/>
  <c r="AR17" i="1"/>
  <c r="AP17" i="1"/>
  <c r="AO17" i="1"/>
  <c r="AM17" i="1"/>
  <c r="AL17" i="1"/>
  <c r="AI17" i="1"/>
  <c r="AK17" i="1" s="1"/>
  <c r="AG17" i="1"/>
  <c r="AF17" i="1"/>
  <c r="AD17" i="1"/>
  <c r="AC17" i="1"/>
  <c r="AA17" i="1"/>
  <c r="Z17" i="1"/>
  <c r="AE17" i="1" l="1"/>
  <c r="BI17" i="1"/>
  <c r="BO17" i="1"/>
  <c r="BX17" i="1"/>
  <c r="CD17" i="1"/>
  <c r="AB17" i="1"/>
  <c r="AH17" i="1"/>
  <c r="BL17" i="1"/>
  <c r="CA17" i="1"/>
  <c r="CG17" i="1"/>
  <c r="AT17" i="1"/>
  <c r="AN17" i="1"/>
  <c r="AQ17" i="1"/>
</calcChain>
</file>

<file path=xl/sharedStrings.xml><?xml version="1.0" encoding="utf-8"?>
<sst xmlns="http://schemas.openxmlformats.org/spreadsheetml/2006/main" count="328" uniqueCount="85">
  <si>
    <t>Наименование муниципального образования</t>
  </si>
  <si>
    <t>Город Магадан</t>
  </si>
  <si>
    <t>Ольский городской окург</t>
  </si>
  <si>
    <t>Омсукчанский городской округ</t>
  </si>
  <si>
    <t>Северо-Эвенский городской окург</t>
  </si>
  <si>
    <t>Тенькинской городской округ</t>
  </si>
  <si>
    <t>Сусуманский городской окург</t>
  </si>
  <si>
    <t>Хасынский городской окург</t>
  </si>
  <si>
    <t>Ягоднинский городской округ</t>
  </si>
  <si>
    <t>Среднеканский городской округ</t>
  </si>
  <si>
    <t>ИТОГО</t>
  </si>
  <si>
    <t>Факт</t>
  </si>
  <si>
    <t>% исп.</t>
  </si>
  <si>
    <t>План</t>
  </si>
  <si>
    <t>% исп</t>
  </si>
  <si>
    <t>ВСЕГО</t>
  </si>
  <si>
    <t xml:space="preserve">Cубсидии бюджетам городских округов для финансового обеспечения решения вопросов местного значения поселений </t>
  </si>
  <si>
    <t>Субсидии на выравнивание обеспеченности городских округов по реализации расходных обязательств по оплате коммунальных услуг муниципальными учреждениями и выплате заработной платы работникам муниципальных учреждений</t>
  </si>
  <si>
    <t xml:space="preserve"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</t>
  </si>
  <si>
    <t xml:space="preserve"> </t>
  </si>
  <si>
    <t xml:space="preserve">Субсидии бюджетам городских округов, предоставляемых в рамках реализации подпрограммы "Повышение квалификации лиц, замещающих муниципальные должности в Магаданской области" на 2017-2021 гоы" ГП "Развитие системы государственного и муниципального управления в Магаданской области" на 2014-2016 годы"
</t>
  </si>
  <si>
    <t>Субсидии бюджетам городских округов, предоставлемях а рамках реализации подпрограммы «Развитие государственной гражданской службы и муниципальной службы в Магаданской области» на 2017-2021 годы» государственной программы «Развитие системы государственного и муниципального управления в Магаданской области» на 2017-2021 годы» за 1 квартал 2017 года</t>
  </si>
  <si>
    <t xml:space="preserve">Субсидии бюджетам городских округов, предоставляемых в рамках реализации подпрограммы  «Формирование и подготовка резерва управленческих кадров Магаданской области» на 2014-2016 годы» государственной программы Магаданской области «Развитие системы государственного и муниципального управления в Магаданской области»  на 2014-2016 годы» за 1 квартал  2017 год
</t>
  </si>
  <si>
    <t xml:space="preserve">Субсидии бюджетам городских округов, предоставляемых  рамках  реализации подпрограммы «Гармонизация межнациональных отношений, этнокультурное развитие народов и профилактика экстремистских проявлений в Магаданской области» на 2015-2020 годы»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на 2015-2020 годы»  </t>
  </si>
  <si>
    <t xml:space="preserve">Субсидии бюджетам городских округов, предоставляемых в рамках   реализации подпрограммы «О поддержке социально ориентированных некоммерческих организаций в Магаданской области»
на 2015-2020 годы» государственной программы Магаданской области «Содействие
развитию институтов гражданского общества, укреплению единства российской нации и гармонизации межнациональных отношений в Магаданской области» на 2015-2020 годы»  
</t>
  </si>
  <si>
    <t>Субсидии бюджетам городских округов на укрепление и развитие спортивной материально-технической базы зимних видов спорта в рамках реализации подпрограммы «Развитие  спорта высших достижений и подготовка спортивного резерва в Магаданской области на 2017-2020 годы» государственной программы Магаданской области «Развитие физической культуры и спорта в Магаданской области» на 2017-2020 годы»</t>
  </si>
  <si>
    <t xml:space="preserve">Субсидии бюджетам городских округов на реализацию мероприятий подпрограммы "Развитие библиотечного дела в Магаданской области" на 2014-2020 годы" государственной программы Магаданской области "Развитие культуры в Магаданской области" на 2014-2020 годы" </t>
  </si>
  <si>
    <t>Субсидии бюджетам городских округов на организацию отдыха и оздоровление детей в лагерях дневного пребывания в рамках подпрограммы "Организация и обеспечение отдыха и оздоровления детей в Магаданской области" на 2014-2020 годы государственной программы Магаданской области "Развитие образования в Магаданской области" на 2014-2020 годы"</t>
  </si>
  <si>
    <t xml:space="preserve">Субсидии бюджетам городских округов на частичное возмещение расходов по присмотру и уходу за детьми с ограниченными возможностями здоровья, обучающимися в дошкольных образовательных организациях, в рамках реализации подпрограммы «Повышение качества и доступности дошкольного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 </t>
  </si>
  <si>
    <t xml:space="preserve">Субсидии бюджетам городских округов на проведение кадастровых работ в отношении зеленых участков, планируемых к выделению гражданам, имеющих трех и более детей в рамках реализации подпрограммы  «Обеспечение мер социальной поддержки отдельных категорий граждан» на 2014-2018 годы» государственной программы Магаданской области «Развитие социальной защиты населения  Магаданской области» на 2014-2018 годы» </t>
  </si>
  <si>
    <t xml:space="preserve">Субсидии бюджетам городских округов на организацию обучения на условиях целевой контрактной подготовки молодежи из числа коренных малочисленных народов Севера в ВУЗах и средних профессиональных образовательных организациях на территории Магаданской области и за ее пределами в рамках реализации государственной программы «Социально-экономическое и культурное развитие коренных малочисленных народов Севера, проживающих на территории Магаданской области» на 2014-2020 годы» </t>
  </si>
  <si>
    <t xml:space="preserve">Субсидиям бюджетам городских округов на частичное возмещение расходов по присмотру и уходу за детьми, обучающимися в образовательных организациях Северо-Эвенского городского округа, реализующих образовательные программы дошкольного образования, родители которых относятся к коренным малочисленным народам Севера в рамках реализации государственной программы  «Социально-экономическое   и культурное развитие коренных малочисленных народов Севера, проживающих на территории Магаданской области» на 2014-2020 годы» </t>
  </si>
  <si>
    <t>Субсидии бюджетам городских округов на проведение мероприятий, направленных на укрепление межнационального и межконфессионального согласия в рамках реализации государственной программы Магаданской области «Социально-экономическое и культурное развитие коренных малочисленных народов Севера, проживающих на территории Магаданской области» на 2014-2020 годы»</t>
  </si>
  <si>
    <t xml:space="preserve">Субсидии бюджетам городских округов на питание (завтрак или полдник) детей из многодетных семей, обучающихся в общеобразовательных организациях в рамках подпрограммы «Развитие общего образования в Магаданской области» на 2014-2020 годы» государственной программы Магаданской области «Развитие образования 
в Магаданской области» на 2014-2020 годы»  
</t>
  </si>
  <si>
    <t xml:space="preserve">Субсидии бюджетам городских округов на приобретение школьных автобусов в рамках реализации подпрограммы «Развитие общего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</si>
  <si>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 xml:space="preserve">Субсидии бюджетам городских округов, предоставляемых в рамках реализации
подпрограммы« Государственная поддержка развития культуры Магаданской области» на 2014-2020 годы»                               государственной программы Магаданской области «Развитие культуры и туризма Магаданской области»
на 2014-2020 годы»
</t>
  </si>
  <si>
    <t>Субсидии бюджетам городских округов, предоставляемых  в рамках реализации подпрограммы «Обеспечение процесса физической подготовки и спорта» на 2014-2020 годы» государственной программы Магаданской области «Развитие физической кульуры и спорта Магаданской области"</t>
  </si>
  <si>
    <t xml:space="preserve">Субсидии бюджетам городских округов, предоставляемых  в рамках реализации  
 подпрограммы "Развитие библиотечного дела в Магаданской области" на 2014-2020 годы" государственной программы Магаданской области "Развитие культуры и туризма в Магаданской области" на 2014-2020 годы" 
</t>
  </si>
  <si>
    <t xml:space="preserve">Субсидии бюджетам городских округов, предоставляемых  в рамках реализации
Подпрограммы «Финансовая поддержка творческих общественных объединений  и деятелей культуры и искуства Магаданской области» на 2014-2020 годы» государственной программы Магаданской области «Развитие культуры и туризма Магаданской области» на 2014-2020 годы» 
</t>
  </si>
  <si>
    <t xml:space="preserve">Субсидии бюджетам городских округов на осуществление мероприятий по реконструкции и капитальному ремонту общеобразовательных организаций в рамках реализации подпрограммы «Развитие общего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</si>
  <si>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>Субсидии бюджетам городских округов на реализацию подпрограммы "Развитие водохозяйственного комплекса Магаданской области" на 2014-2020 годы» государственной программы Магаданской области "Природные ресурсы и экология Магаданской области" на 2014-2020 годы"</t>
  </si>
  <si>
    <t>Субсидии бюджетам городских округов на реализацию подпрограммы «Экологическая безопасность и охрана окружающей среды Магаданской области» на 2014-2020 годы» в рамках государственной программы Магаданской области "Природные ресурсы и экология Магаданской области" на 2014-2020 годы</t>
  </si>
  <si>
    <t xml:space="preserve">Субсидии бюджетам городских округов на реализацию государственной программы Магаданской области "Развитие системы обращения с отходами производства и потребления на территории Магаданской области"
на 2015-2020 годы»
</t>
  </si>
  <si>
    <t xml:space="preserve">Субсидии городских округов на организацию и проведение областных универсальных совместных ярмарок а рамках подпрограммы «Развитие торговли на территории Магаданской области»
 на 2016-2020 годы» государственной программы Магаданской области «Развитие сельского хозяйства Магаданской области на 2014-2020 годы»  
</t>
  </si>
  <si>
    <t xml:space="preserve">Субсидии городских округов на возмещение аренды площадей и торгового оборудования связанных с организацией и проведением областных универсальных совместных ярмарок в рамках подпрограммы «Развитие торговли на территории Магаданской области» на 2016-2020 годы» государственной программы 
Магаданской области «Развитие сельского хозяйства Магаданской области на 2014-2020 годы»  
</t>
  </si>
  <si>
    <t xml:space="preserve">Субсидии бюджетам городских округов на укрепление материально-технической базы муниципальных предприятий, муниципальных сельскохозяйственных предприятий, крестьянско-фермерских хозяйств, территориальных соседских общин, родовых общин, малочисленных народов Севера, занятых традиционным природопользованием в рамках государственной программы  «Социально-экономическое и культурное развитие коренных малочисленных народов Севера, проживающих на территории  Магаданской области»  на 2014-2020 годы» </t>
  </si>
  <si>
    <t xml:space="preserve">Субсидии бюджетам городских округов на строительство (реконструкцию) и капитальный ремонт жилых домов в местах проживания коренных малочисленных народов Севера, улучшение социально-бытовых условий представителей коренных малочисленных народов Севера в рамках государственной программы «Социально-экономическое и культурное развитие коренных малочисленных народов Севера, проживающих на территории Магаданской области» на 2014-2020 годы» </t>
  </si>
  <si>
    <t xml:space="preserve">Субсидии бюджетам городских округов на проведение мероприятий по 
благоустройству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
на 2014-2020 годы"
</t>
  </si>
  <si>
    <t xml:space="preserve">Субсидии бюджетам городских округов на расселение неблагоприятных для 
проживания населенных пунктов Магаданской области, на территории которых отсутствуют общеобразовательные учреждения 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 на 2014-2020 годы"
</t>
  </si>
  <si>
    <t xml:space="preserve">Субсидии  бюджетам городских округов на осуществление мероприятий по подготовке к осенне-зимнему отопительному периоду в рамках реализации государственной программы Магаданской области «Содействие муниципальным образованиям Магаданской области в реализации муниципальных программ комплексного развития коммунальной инфраструктуры» на 2014-2020 годы» </t>
  </si>
  <si>
    <t xml:space="preserve">Субсидии  бюджетам городских округов на реализацию муниципальных программ энергосбережения по установке общедомовых приборов учета энергетических ресурсов в рамках реализации государственной программы Магаданской области «Энергосбережение и повышение энергетической эффективности в Магаданской области» на 2014-2020 годы» </t>
  </si>
  <si>
    <t>Субсидии  бюджетам городских округов на строительство объектов (организаций) дошкольного образования в рамках государственной программы Магаданской области «Развитие образования в Магаданской области» на 2014-2020 годы»</t>
  </si>
  <si>
    <t>Сведения о субсидиях, фактически предоставленных бюджетам муниципальных образований за 1 квартал 2017 года, тыс. руб.</t>
  </si>
  <si>
    <t>Сведения о субвенциях, фактически предоставленных бюджетам муниципальных образований за 1 квартал 2017 года, тыс. руб.</t>
  </si>
  <si>
    <t>Субвенции бюджетам городских округов на осуществление полномочий по первичному воинскому учету на территориях, где отсутствуют военные комиссариаты</t>
  </si>
  <si>
    <t xml:space="preserve">Субвенции бюджетам городских округов на осуществление полномочий по государственной регистрации актов гражданского состояния </t>
  </si>
  <si>
    <t xml:space="preserve"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</si>
  <si>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 xml:space="preserve"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</si>
  <si>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>Субвенции бюджетам городских округов на осуществление государственных полномочий по предоставлению дополнительных мер социальной поддержки педагогическим работникам муниципальных образовательных организаций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</t>
  </si>
  <si>
    <t xml:space="preserve">Субвенции бюджетам городских округов на осуществление государственных полномочий по предоставлению дополнительных мер социальной поддержки работникам муниципальных образовательных организаций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</si>
  <si>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>Областные средства</t>
  </si>
  <si>
    <t>Федеральные средства</t>
  </si>
  <si>
    <t>Субвенции бюджетам городских округов на осуществление государственных 
полномочий по отлову и содержанию безнадзорных животных</t>
  </si>
  <si>
    <t xml:space="preserve">Субвенции бюджетам городских округов на осуществление государственных полномочий по созданию и организации деятельности комиссий по делам несовершеннолетних и защите их прав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</t>
  </si>
  <si>
    <t xml:space="preserve">Субвенции бюджетам городских округов на реализацию Закона Магаданской области от 28 декабря 2009 года № 1220-ОЗ «О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местностей» </t>
  </si>
  <si>
    <t xml:space="preserve">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«Обеспечение жилыми помещениями детей-сирот, детей, оставшихся без попечения родителей, лиц из числа детей-сирот, детей, оставшихся без попечения родителей,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</si>
  <si>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 xml:space="preserve">Субвенции бюджетам городских округов на финансовое обеспечение муниципальных дошкольных организаций в рамках подпрограммы «Управление развитием отрасли образования в Магаданской области» на 2014-2020 годы» государственной программы Магаданской области «Развитие образования в Магаданской области» на 2014-2020 годы» </t>
  </si>
  <si>
    <t>Субвенции бюджетам муниципальных  образований на осуществление  государственных полномочий  по выплате ежемесячной надбавки к окладу (должностному окладу) работникам муниципальных учреждений, которым присвоено почетное звание в сфере культуры в рамках подпрограммы «Финансовая поддержка творческих общественных объединений и деятелей культуры и искусства Магаданской области» на 2014-2020 годы» государственной программы Магаданской области «Развитие культуры и туризма в Магаданской области» на 2014-2020 годы»</t>
  </si>
  <si>
    <t xml:space="preserve">Субвенции бюджетам городских округов на осуществление государственных полномочий по созданию и организации деятельности административных комиссий в рамках реализации ведомственной целевой программы «Развитие государственно-правовых институтов Магаданской области» 
на 2016-2017 годы»
</t>
  </si>
  <si>
    <t xml:space="preserve">Иные межбюджетные трансферты бюджетам 
городских округов на благоустройство их территорий и развитие объектов 
социально-культурного назначения
</t>
  </si>
  <si>
    <t xml:space="preserve">Иные межбюджетные трансферты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 </t>
  </si>
  <si>
    <t>Подпрограмма "Управление развитием отрасли образования в Магаданской области" на 2014-2020 годы" государственной программы Магаданской области "Развитие образования в Магаданской области" на 2014-2020 годы"</t>
  </si>
  <si>
    <t>Подпрограмма "Финансовая поддержка объединений и деятелей культуры и искусства Магаданской области" на 2014-2020 годы" государственной программы Магаданской области "Развитие культуры и туризма в Магаданской области" на 2014-2020 годы"</t>
  </si>
  <si>
    <t xml:space="preserve"> Субсидии бюджетам городских округов
на реализацию государственной программы Магаданской области
"Природные ресурсы и экология Магаданской области"
на 2014-2020 годы" в рамках федеральной целевой программы
"Развитие водохозяйственного комплекса Российской Федерации
в 2012-2020 годах" на 2017 год
</t>
  </si>
  <si>
    <t>Областные ср-ва</t>
  </si>
  <si>
    <t>Федеральные ср-ва</t>
  </si>
  <si>
    <t xml:space="preserve"> Субсидии бюджетам городских округов
на строительство объектов коммунальной инфраструктуры
в рамках государственной программы Магаданской области
"Содействие муниципальным образованиям Магаданской области
в реализации муниципальных программ комплексного развития
коммунальной инфраструктуры" на 2014-2020 годы" на 2017 год
</t>
  </si>
  <si>
    <t xml:space="preserve">Субсидии бюджетам городских округов
на поддержку государственных программ субъектов Российской
Федерации и муниципальных программ формирования современной
городской среды в рамках реализации государственной
программы Магаданской области "Обеспечение качественными
жилищно-коммунальными услугами и комфортными условиями
проживания населения Магаданской области" на 2014-2020 годы"
на 2017 год
</t>
  </si>
  <si>
    <t>"Управление развитием отрасли образования в Магаданской области" на 2014-2020 годы"</t>
  </si>
  <si>
    <t xml:space="preserve"> "Финансовая поддержка объединений и деятелей культуры и искусства Магаданской области"</t>
  </si>
  <si>
    <t>Сведения о дотациях, фактически предоставленных муниципальным образованиям за 1 квартал 2017 году, тыс руб.</t>
  </si>
  <si>
    <t>Сведения об иных межбюджетных трасфертах, фактически предоставленных муниципальным образованиям за 1 квартал 2017 года, тыс руб.</t>
  </si>
  <si>
    <t>Дотация на выравнивание бюджетной обеспеченности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2017 год</t>
  </si>
  <si>
    <t>Дотация на выравнивание бюджетной обеспеченности поселений 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2017 год</t>
  </si>
  <si>
    <t xml:space="preserve">Дотация на поддержку мер по обеспечению сбалансированности бюджетов городских округов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на 2015-2020 годы" государственной программы Магаданской области "Управление государственными финансами Магаданской области на 2015-2020 годы" на 2017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</si>
</sst>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2" borderId="0" xfId="0" applyFill="1"/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5" fillId="2" borderId="0" xfId="0" applyFont="1" applyFill="1"/>
    <xf numFmtId="0" fontId="7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/>
    </xf>
    <xf numFmtId="164" fontId="7" fillId="2" borderId="2" xfId="0" applyNumberFormat="1" applyFont="1" applyFill="1" applyBorder="1" applyAlignment="1">
      <alignment horizontal="center" vertical="center"/>
    </xf>
    <xf numFmtId="4" fontId="7" fillId="2" borderId="2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Border="1"/>
    <xf numFmtId="0" fontId="4" fillId="2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165" fontId="7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4" fontId="7" fillId="2" borderId="0" xfId="0" applyNumberFormat="1" applyFont="1" applyFill="1" applyBorder="1" applyAlignment="1">
      <alignment horizontal="center" vertical="center"/>
    </xf>
    <xf numFmtId="2" fontId="4" fillId="0" borderId="6" xfId="0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3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7" fillId="2" borderId="3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1" fillId="2" borderId="8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2" fontId="4" fillId="2" borderId="6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workbookViewId="0">
      <selection activeCell="K21" sqref="K21"/>
    </sheetView>
  </sheetViews>
  <sheetFormatPr defaultRowHeight="15" x14ac:dyDescent="0.25"/>
  <cols>
    <col min="1" max="1" width="34.7109375" customWidth="1"/>
    <col min="2" max="2" width="15" customWidth="1"/>
    <col min="3" max="3" width="13" customWidth="1"/>
    <col min="5" max="5" width="17" customWidth="1"/>
    <col min="6" max="6" width="16.28515625" customWidth="1"/>
    <col min="7" max="7" width="11.140625" customWidth="1"/>
    <col min="8" max="8" width="16.28515625" customWidth="1"/>
    <col min="9" max="9" width="16.42578125" customWidth="1"/>
    <col min="10" max="10" width="9" customWidth="1"/>
    <col min="11" max="11" width="16.28515625" customWidth="1"/>
    <col min="12" max="12" width="15.5703125" customWidth="1"/>
  </cols>
  <sheetData>
    <row r="3" spans="1:12" ht="18.75" x14ac:dyDescent="0.3">
      <c r="A3" s="67" t="s">
        <v>80</v>
      </c>
      <c r="B3" s="67"/>
      <c r="C3" s="67"/>
      <c r="D3" s="67"/>
      <c r="E3" s="67"/>
      <c r="F3" s="67"/>
      <c r="G3" s="67"/>
      <c r="H3" s="67"/>
      <c r="I3" s="67"/>
      <c r="J3" s="67"/>
    </row>
    <row r="5" spans="1:12" s="24" customFormat="1" ht="186" customHeight="1" x14ac:dyDescent="0.2">
      <c r="A5" s="68" t="s">
        <v>0</v>
      </c>
      <c r="B5" s="69" t="s">
        <v>82</v>
      </c>
      <c r="C5" s="70"/>
      <c r="D5" s="73" t="s">
        <v>12</v>
      </c>
      <c r="E5" s="58" t="s">
        <v>83</v>
      </c>
      <c r="F5" s="59"/>
      <c r="G5" s="61" t="s">
        <v>12</v>
      </c>
      <c r="H5" s="58" t="s">
        <v>84</v>
      </c>
      <c r="I5" s="59"/>
      <c r="J5" s="64" t="s">
        <v>12</v>
      </c>
      <c r="K5" s="54" t="s">
        <v>15</v>
      </c>
      <c r="L5" s="55"/>
    </row>
    <row r="6" spans="1:12" s="24" customFormat="1" ht="93" customHeight="1" x14ac:dyDescent="0.2">
      <c r="A6" s="68"/>
      <c r="B6" s="71"/>
      <c r="C6" s="72"/>
      <c r="D6" s="73"/>
      <c r="E6" s="60"/>
      <c r="F6" s="60"/>
      <c r="G6" s="62"/>
      <c r="H6" s="60"/>
      <c r="I6" s="60"/>
      <c r="J6" s="65"/>
      <c r="K6" s="56"/>
      <c r="L6" s="57"/>
    </row>
    <row r="7" spans="1:12" s="24" customFormat="1" ht="54" customHeight="1" x14ac:dyDescent="0.2">
      <c r="A7" s="68"/>
      <c r="B7" s="52" t="s">
        <v>13</v>
      </c>
      <c r="C7" s="29" t="s">
        <v>11</v>
      </c>
      <c r="D7" s="73"/>
      <c r="E7" s="29" t="s">
        <v>13</v>
      </c>
      <c r="F7" s="29" t="s">
        <v>11</v>
      </c>
      <c r="G7" s="63"/>
      <c r="H7" s="29" t="s">
        <v>13</v>
      </c>
      <c r="I7" s="29" t="s">
        <v>11</v>
      </c>
      <c r="J7" s="66"/>
      <c r="K7" s="52" t="s">
        <v>13</v>
      </c>
      <c r="L7" s="52" t="s">
        <v>11</v>
      </c>
    </row>
    <row r="8" spans="1:12" s="24" customFormat="1" ht="12" x14ac:dyDescent="0.2">
      <c r="A8" s="21" t="s">
        <v>1</v>
      </c>
      <c r="B8" s="22">
        <v>932273</v>
      </c>
      <c r="C8" s="22">
        <v>233067</v>
      </c>
      <c r="D8" s="22">
        <f>C8/B8*100</f>
        <v>24.999865919103094</v>
      </c>
      <c r="E8" s="22">
        <v>20280</v>
      </c>
      <c r="F8" s="22">
        <v>5070</v>
      </c>
      <c r="G8" s="22">
        <f>F8/E8*100</f>
        <v>25</v>
      </c>
      <c r="H8" s="22"/>
      <c r="I8" s="22"/>
      <c r="J8" s="22"/>
      <c r="K8" s="23">
        <f t="shared" ref="K8:K17" si="0">B8+E8+H8</f>
        <v>952553</v>
      </c>
      <c r="L8" s="23">
        <f t="shared" ref="L8:L17" si="1">C8+F8+I8</f>
        <v>238137</v>
      </c>
    </row>
    <row r="9" spans="1:12" s="24" customFormat="1" ht="12" x14ac:dyDescent="0.2">
      <c r="A9" s="21" t="s">
        <v>2</v>
      </c>
      <c r="B9" s="22">
        <v>249854</v>
      </c>
      <c r="C9" s="22">
        <v>62463</v>
      </c>
      <c r="D9" s="22">
        <f>C9/B9*100</f>
        <v>24.99979988313175</v>
      </c>
      <c r="E9" s="22">
        <v>2051</v>
      </c>
      <c r="F9" s="22">
        <v>510</v>
      </c>
      <c r="G9" s="22">
        <f t="shared" ref="G9:G17" si="2">F9/E9*100</f>
        <v>24.865919063871285</v>
      </c>
      <c r="H9" s="22">
        <v>25487</v>
      </c>
      <c r="I9" s="22">
        <v>6369</v>
      </c>
      <c r="J9" s="22">
        <f>I9/H9*100</f>
        <v>24.98921018558481</v>
      </c>
      <c r="K9" s="23">
        <f t="shared" si="0"/>
        <v>277392</v>
      </c>
      <c r="L9" s="23">
        <f t="shared" si="1"/>
        <v>69342</v>
      </c>
    </row>
    <row r="10" spans="1:12" s="24" customFormat="1" ht="12" x14ac:dyDescent="0.2">
      <c r="A10" s="21" t="s">
        <v>3</v>
      </c>
      <c r="B10" s="22">
        <v>104300</v>
      </c>
      <c r="C10" s="22">
        <v>26073</v>
      </c>
      <c r="D10" s="22">
        <f t="shared" ref="D10:D17" si="3">C10/B10*100</f>
        <v>24.998082454458292</v>
      </c>
      <c r="E10" s="22">
        <v>1060</v>
      </c>
      <c r="F10" s="22">
        <v>264</v>
      </c>
      <c r="G10" s="22">
        <f t="shared" si="2"/>
        <v>24.90566037735849</v>
      </c>
      <c r="H10" s="22"/>
      <c r="I10" s="22"/>
      <c r="J10" s="22"/>
      <c r="K10" s="23">
        <f t="shared" si="0"/>
        <v>105360</v>
      </c>
      <c r="L10" s="23">
        <f t="shared" si="1"/>
        <v>26337</v>
      </c>
    </row>
    <row r="11" spans="1:12" s="24" customFormat="1" ht="12" x14ac:dyDescent="0.2">
      <c r="A11" s="21" t="s">
        <v>4</v>
      </c>
      <c r="B11" s="22">
        <v>104415</v>
      </c>
      <c r="C11" s="22">
        <v>32903.800000000003</v>
      </c>
      <c r="D11" s="22">
        <f t="shared" si="3"/>
        <v>31.512522147201079</v>
      </c>
      <c r="E11" s="22">
        <v>450</v>
      </c>
      <c r="F11" s="22">
        <v>111</v>
      </c>
      <c r="G11" s="22">
        <f t="shared" si="2"/>
        <v>24.666666666666668</v>
      </c>
      <c r="H11" s="22">
        <v>16638</v>
      </c>
      <c r="I11" s="22">
        <v>4158</v>
      </c>
      <c r="J11" s="22">
        <f t="shared" ref="J11:J17" si="4">I11/H11*100</f>
        <v>24.990984493328526</v>
      </c>
      <c r="K11" s="23">
        <f t="shared" si="0"/>
        <v>121503</v>
      </c>
      <c r="L11" s="23">
        <f t="shared" si="1"/>
        <v>37172.800000000003</v>
      </c>
    </row>
    <row r="12" spans="1:12" s="24" customFormat="1" ht="12" x14ac:dyDescent="0.2">
      <c r="A12" s="21" t="s">
        <v>5</v>
      </c>
      <c r="B12" s="22">
        <v>88897</v>
      </c>
      <c r="C12" s="22">
        <v>22224</v>
      </c>
      <c r="D12" s="22">
        <f t="shared" si="3"/>
        <v>24.999718775661719</v>
      </c>
      <c r="E12" s="22">
        <v>928</v>
      </c>
      <c r="F12" s="22">
        <v>231</v>
      </c>
      <c r="G12" s="22">
        <f t="shared" si="2"/>
        <v>24.892241379310345</v>
      </c>
      <c r="H12" s="22"/>
      <c r="I12" s="22"/>
      <c r="J12" s="22"/>
      <c r="K12" s="23">
        <f t="shared" si="0"/>
        <v>89825</v>
      </c>
      <c r="L12" s="23">
        <f t="shared" si="1"/>
        <v>22455</v>
      </c>
    </row>
    <row r="13" spans="1:12" s="24" customFormat="1" ht="12" x14ac:dyDescent="0.2">
      <c r="A13" s="21" t="s">
        <v>9</v>
      </c>
      <c r="B13" s="22">
        <v>58511</v>
      </c>
      <c r="C13" s="22">
        <v>14625</v>
      </c>
      <c r="D13" s="22">
        <f t="shared" si="3"/>
        <v>24.995300029054366</v>
      </c>
      <c r="E13" s="22">
        <v>517</v>
      </c>
      <c r="F13" s="22">
        <v>129</v>
      </c>
      <c r="G13" s="22">
        <f t="shared" si="2"/>
        <v>24.951644100580271</v>
      </c>
      <c r="H13" s="22">
        <v>12796</v>
      </c>
      <c r="I13" s="22">
        <v>3198</v>
      </c>
      <c r="J13" s="22">
        <f t="shared" si="4"/>
        <v>24.992185057830572</v>
      </c>
      <c r="K13" s="23">
        <f t="shared" si="0"/>
        <v>71824</v>
      </c>
      <c r="L13" s="23">
        <f t="shared" si="1"/>
        <v>17952</v>
      </c>
    </row>
    <row r="14" spans="1:12" s="24" customFormat="1" ht="12" x14ac:dyDescent="0.2">
      <c r="A14" s="21" t="s">
        <v>6</v>
      </c>
      <c r="B14" s="22">
        <v>138591</v>
      </c>
      <c r="C14" s="22">
        <v>34647</v>
      </c>
      <c r="D14" s="22">
        <f t="shared" si="3"/>
        <v>24.999458839318571</v>
      </c>
      <c r="E14" s="22">
        <v>1588</v>
      </c>
      <c r="F14" s="22">
        <v>396</v>
      </c>
      <c r="G14" s="22">
        <f t="shared" si="2"/>
        <v>24.937027707808564</v>
      </c>
      <c r="H14" s="22"/>
      <c r="I14" s="22"/>
      <c r="J14" s="22"/>
      <c r="K14" s="23">
        <f t="shared" si="0"/>
        <v>140179</v>
      </c>
      <c r="L14" s="23">
        <f t="shared" si="1"/>
        <v>35043</v>
      </c>
    </row>
    <row r="15" spans="1:12" s="24" customFormat="1" ht="12" x14ac:dyDescent="0.2">
      <c r="A15" s="21" t="s">
        <v>7</v>
      </c>
      <c r="B15" s="22">
        <v>164068</v>
      </c>
      <c r="C15" s="22">
        <v>41016</v>
      </c>
      <c r="D15" s="22">
        <f t="shared" si="3"/>
        <v>24.999390496623352</v>
      </c>
      <c r="E15" s="22">
        <v>1452</v>
      </c>
      <c r="F15" s="22">
        <v>363</v>
      </c>
      <c r="G15" s="22">
        <f t="shared" si="2"/>
        <v>25</v>
      </c>
      <c r="H15" s="22">
        <v>18159</v>
      </c>
      <c r="I15" s="22">
        <v>4539</v>
      </c>
      <c r="J15" s="22">
        <f t="shared" si="4"/>
        <v>24.995869816619859</v>
      </c>
      <c r="K15" s="23">
        <f t="shared" si="0"/>
        <v>183679</v>
      </c>
      <c r="L15" s="23">
        <f t="shared" si="1"/>
        <v>45918</v>
      </c>
    </row>
    <row r="16" spans="1:12" s="24" customFormat="1" ht="12" x14ac:dyDescent="0.2">
      <c r="A16" s="21" t="s">
        <v>8</v>
      </c>
      <c r="B16" s="22">
        <v>169091</v>
      </c>
      <c r="C16" s="22">
        <v>42270</v>
      </c>
      <c r="D16" s="22">
        <f t="shared" si="3"/>
        <v>24.998373656788356</v>
      </c>
      <c r="E16" s="22">
        <v>1674</v>
      </c>
      <c r="F16" s="22">
        <v>417</v>
      </c>
      <c r="G16" s="22">
        <f t="shared" si="2"/>
        <v>24.910394265232974</v>
      </c>
      <c r="H16" s="22">
        <v>26920</v>
      </c>
      <c r="I16" s="22">
        <v>6729</v>
      </c>
      <c r="J16" s="22">
        <f t="shared" si="4"/>
        <v>24.996285289747398</v>
      </c>
      <c r="K16" s="23">
        <f t="shared" si="0"/>
        <v>197685</v>
      </c>
      <c r="L16" s="23">
        <f t="shared" si="1"/>
        <v>49416</v>
      </c>
    </row>
    <row r="17" spans="1:12" s="25" customFormat="1" ht="12" x14ac:dyDescent="0.2">
      <c r="A17" s="15" t="s">
        <v>10</v>
      </c>
      <c r="B17" s="16">
        <f>SUM(B8:B16)</f>
        <v>2010000</v>
      </c>
      <c r="C17" s="16">
        <f>SUM(C8:C16)</f>
        <v>509288.8</v>
      </c>
      <c r="D17" s="16">
        <f t="shared" si="3"/>
        <v>25.337751243781092</v>
      </c>
      <c r="E17" s="16">
        <f>SUM(E8:E16)</f>
        <v>30000</v>
      </c>
      <c r="F17" s="16">
        <f>SUM(F8:F16)</f>
        <v>7491</v>
      </c>
      <c r="G17" s="23">
        <f t="shared" si="2"/>
        <v>24.97</v>
      </c>
      <c r="H17" s="16">
        <f>SUM(H8:H16)</f>
        <v>100000</v>
      </c>
      <c r="I17" s="16">
        <f>SUM(I8:I16)</f>
        <v>24993</v>
      </c>
      <c r="J17" s="23">
        <f t="shared" si="4"/>
        <v>24.993000000000002</v>
      </c>
      <c r="K17" s="23">
        <f t="shared" si="0"/>
        <v>2140000</v>
      </c>
      <c r="L17" s="23">
        <f t="shared" si="1"/>
        <v>541772.80000000005</v>
      </c>
    </row>
  </sheetData>
  <mergeCells count="9">
    <mergeCell ref="A3:J3"/>
    <mergeCell ref="A5:A7"/>
    <mergeCell ref="B5:C6"/>
    <mergeCell ref="D5:D7"/>
    <mergeCell ref="K5:L6"/>
    <mergeCell ref="E5:F6"/>
    <mergeCell ref="H5:I6"/>
    <mergeCell ref="G5:G7"/>
    <mergeCell ref="J5:J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32"/>
  <sheetViews>
    <sheetView topLeftCell="DR1" workbookViewId="0">
      <selection activeCell="CU22" sqref="CU22"/>
    </sheetView>
  </sheetViews>
  <sheetFormatPr defaultRowHeight="15" x14ac:dyDescent="0.25"/>
  <cols>
    <col min="1" max="1" width="32.42578125" style="5" customWidth="1"/>
    <col min="2" max="2" width="10.5703125" style="5" customWidth="1"/>
    <col min="3" max="3" width="7.42578125" style="5" customWidth="1"/>
    <col min="4" max="4" width="9.42578125" style="5" customWidth="1"/>
    <col min="5" max="6" width="10.28515625" style="5" customWidth="1"/>
    <col min="7" max="7" width="12.140625" style="5" customWidth="1"/>
    <col min="8" max="8" width="8.28515625" style="5" customWidth="1"/>
    <col min="9" max="9" width="10.28515625" style="5" customWidth="1"/>
    <col min="10" max="10" width="9.7109375" style="5" customWidth="1"/>
    <col min="11" max="11" width="11" style="5" customWidth="1"/>
    <col min="12" max="12" width="11.42578125" style="5" customWidth="1"/>
    <col min="13" max="13" width="13.42578125" style="5" customWidth="1"/>
    <col min="14" max="14" width="9.5703125" style="5" customWidth="1"/>
    <col min="15" max="15" width="8.140625" style="5" customWidth="1"/>
    <col min="16" max="16" width="9.140625" style="5" customWidth="1"/>
    <col min="17" max="17" width="10.140625" style="5" customWidth="1"/>
    <col min="18" max="18" width="10.42578125" style="5" customWidth="1"/>
    <col min="19" max="19" width="13" style="5" customWidth="1"/>
    <col min="20" max="20" width="10.7109375" style="5" customWidth="1"/>
    <col min="21" max="21" width="10.28515625" style="5" customWidth="1"/>
    <col min="22" max="22" width="11.28515625" style="5" customWidth="1"/>
    <col min="23" max="24" width="10.28515625" style="5" customWidth="1"/>
    <col min="25" max="25" width="12" style="5" customWidth="1"/>
    <col min="26" max="26" width="13.5703125" style="5" customWidth="1"/>
    <col min="27" max="27" width="12.5703125" style="5" customWidth="1"/>
    <col min="28" max="28" width="9.140625" style="5"/>
    <col min="29" max="29" width="13.28515625" style="5" customWidth="1"/>
    <col min="30" max="30" width="12" style="5" customWidth="1"/>
    <col min="31" max="31" width="9.140625" style="5"/>
    <col min="32" max="32" width="14" style="5" customWidth="1"/>
    <col min="33" max="33" width="13.7109375" style="5" customWidth="1"/>
    <col min="34" max="34" width="9.140625" style="5"/>
    <col min="35" max="35" width="14.5703125" style="5" customWidth="1"/>
    <col min="36" max="36" width="12.85546875" style="5" customWidth="1"/>
    <col min="37" max="37" width="9.140625" style="5"/>
    <col min="38" max="38" width="14" style="5" customWidth="1"/>
    <col min="39" max="39" width="14.140625" style="5" customWidth="1"/>
    <col min="40" max="40" width="9.140625" style="5"/>
    <col min="41" max="41" width="18.5703125" style="5" customWidth="1"/>
    <col min="42" max="42" width="16.5703125" style="5" customWidth="1"/>
    <col min="43" max="43" width="9.140625" style="5"/>
    <col min="44" max="44" width="15.7109375" style="5" customWidth="1"/>
    <col min="45" max="45" width="14.42578125" style="5" customWidth="1"/>
    <col min="46" max="46" width="9.140625" style="5"/>
    <col min="47" max="47" width="13.28515625" style="5" customWidth="1"/>
    <col min="48" max="48" width="11.7109375" style="5" customWidth="1"/>
    <col min="49" max="49" width="9.140625" style="5"/>
    <col min="50" max="50" width="16.140625" style="5" customWidth="1"/>
    <col min="51" max="51" width="14.7109375" style="5" customWidth="1"/>
    <col min="52" max="52" width="9.140625" style="5"/>
    <col min="53" max="53" width="15.28515625" style="5" customWidth="1"/>
    <col min="54" max="54" width="15" style="5" customWidth="1"/>
    <col min="55" max="55" width="9.140625" style="5"/>
    <col min="56" max="56" width="15" style="5" customWidth="1"/>
    <col min="57" max="58" width="9.140625" style="5"/>
    <col min="59" max="59" width="14.7109375" style="5" customWidth="1"/>
    <col min="60" max="60" width="15.140625" style="5" customWidth="1"/>
    <col min="61" max="61" width="9.140625" style="5"/>
    <col min="62" max="62" width="13" style="5" customWidth="1"/>
    <col min="63" max="63" width="11.85546875" style="5" customWidth="1"/>
    <col min="64" max="64" width="9.140625" style="5"/>
    <col min="65" max="65" width="12.28515625" style="5" customWidth="1"/>
    <col min="66" max="66" width="12" style="5" customWidth="1"/>
    <col min="67" max="67" width="9.140625" style="5"/>
    <col min="68" max="68" width="16.140625" style="5" customWidth="1"/>
    <col min="69" max="69" width="11.140625" style="5" customWidth="1"/>
    <col min="70" max="70" width="9.140625" style="5"/>
    <col min="71" max="71" width="14.85546875" style="5" customWidth="1"/>
    <col min="72" max="73" width="9.140625" style="5"/>
    <col min="74" max="74" width="12.5703125" style="5" customWidth="1"/>
    <col min="75" max="75" width="12" style="5" customWidth="1"/>
    <col min="76" max="76" width="9.140625" style="5"/>
    <col min="77" max="78" width="16.5703125" style="5" customWidth="1"/>
    <col min="79" max="79" width="9.140625" style="5"/>
    <col min="80" max="80" width="11.28515625" style="5" customWidth="1"/>
    <col min="81" max="81" width="11.42578125" style="5" customWidth="1"/>
    <col min="82" max="82" width="9.140625" style="5"/>
    <col min="83" max="83" width="12.28515625" style="5" customWidth="1"/>
    <col min="84" max="84" width="11.42578125" style="5" customWidth="1"/>
    <col min="85" max="85" width="9.140625" style="5"/>
    <col min="86" max="86" width="17" style="5" customWidth="1"/>
    <col min="87" max="87" width="15.85546875" style="5" customWidth="1"/>
    <col min="88" max="88" width="9.140625" style="5"/>
    <col min="89" max="89" width="17" style="5" customWidth="1"/>
    <col min="90" max="90" width="17.85546875" style="5" customWidth="1"/>
    <col min="91" max="91" width="9.140625" style="5"/>
    <col min="92" max="92" width="17.42578125" style="5" customWidth="1"/>
    <col min="93" max="93" width="18.85546875" style="5" customWidth="1"/>
    <col min="94" max="94" width="9.140625" style="5"/>
    <col min="95" max="95" width="13" style="5" customWidth="1"/>
    <col min="96" max="96" width="12.42578125" style="5" customWidth="1"/>
    <col min="97" max="97" width="9.140625" style="5"/>
    <col min="98" max="98" width="15.7109375" style="5" customWidth="1"/>
    <col min="99" max="99" width="16.42578125" style="5" customWidth="1"/>
    <col min="100" max="100" width="9.140625" style="5"/>
    <col min="101" max="101" width="14.42578125" style="5" customWidth="1"/>
    <col min="102" max="103" width="9.140625" style="5"/>
    <col min="104" max="104" width="15.28515625" style="5" customWidth="1"/>
    <col min="105" max="106" width="9.140625" style="5"/>
    <col min="107" max="107" width="13" style="5" customWidth="1"/>
    <col min="108" max="108" width="10.140625" style="5" customWidth="1"/>
    <col min="109" max="109" width="9.140625" style="5"/>
    <col min="110" max="110" width="17.140625" style="5" customWidth="1"/>
    <col min="111" max="111" width="14" style="5" customWidth="1"/>
    <col min="112" max="112" width="9.140625" style="5"/>
    <col min="113" max="113" width="15.7109375" style="5" customWidth="1"/>
    <col min="114" max="115" width="9.140625" style="5"/>
    <col min="116" max="116" width="15.28515625" style="5" customWidth="1"/>
    <col min="117" max="117" width="10" style="5" customWidth="1"/>
    <col min="118" max="118" width="9.140625" style="5"/>
    <col min="119" max="119" width="14" style="5" customWidth="1"/>
    <col min="120" max="120" width="14.140625" style="5" customWidth="1"/>
    <col min="121" max="121" width="9.140625" style="5"/>
    <col min="122" max="122" width="14.85546875" style="5" customWidth="1"/>
    <col min="123" max="123" width="12.7109375" style="5" customWidth="1"/>
    <col min="124" max="124" width="9.140625" style="5"/>
    <col min="125" max="125" width="18.5703125" style="5" customWidth="1"/>
    <col min="126" max="126" width="10.140625" style="5" bestFit="1" customWidth="1"/>
    <col min="127" max="127" width="9.140625" style="5"/>
    <col min="128" max="128" width="18" style="5" customWidth="1"/>
    <col min="129" max="129" width="10.140625" style="5" customWidth="1"/>
    <col min="130" max="130" width="9.140625" style="5"/>
    <col min="131" max="131" width="15.28515625" style="5" customWidth="1"/>
    <col min="132" max="132" width="14" style="5" customWidth="1"/>
  </cols>
  <sheetData>
    <row r="1" spans="1:140" s="1" customFormat="1" x14ac:dyDescent="0.2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</row>
    <row r="2" spans="1:140" s="1" customFormat="1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</row>
    <row r="3" spans="1:140" s="1" customFormat="1" ht="18.75" customHeight="1" x14ac:dyDescent="0.3">
      <c r="A3" s="108" t="s">
        <v>52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  <c r="AL3" s="109"/>
      <c r="AM3" s="109"/>
      <c r="AN3" s="109"/>
      <c r="AO3" s="109"/>
      <c r="AP3" s="109"/>
      <c r="AQ3" s="109"/>
      <c r="AR3" s="109"/>
      <c r="AS3" s="109"/>
      <c r="AT3" s="109"/>
      <c r="AU3" s="109"/>
      <c r="AV3" s="109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</row>
    <row r="4" spans="1:140" s="1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</row>
    <row r="5" spans="1:140" s="4" customFormat="1" ht="237" customHeight="1" x14ac:dyDescent="0.25">
      <c r="A5" s="90" t="s">
        <v>0</v>
      </c>
      <c r="B5" s="74"/>
      <c r="C5" s="75"/>
      <c r="D5" s="75"/>
      <c r="E5" s="75"/>
      <c r="F5" s="76" t="s">
        <v>12</v>
      </c>
      <c r="G5" s="77"/>
      <c r="H5" s="74" t="s">
        <v>77</v>
      </c>
      <c r="I5" s="75"/>
      <c r="J5" s="75"/>
      <c r="K5" s="75"/>
      <c r="L5" s="80" t="s">
        <v>12</v>
      </c>
      <c r="M5" s="81"/>
      <c r="N5" s="82" t="s">
        <v>76</v>
      </c>
      <c r="O5" s="83"/>
      <c r="P5" s="83"/>
      <c r="Q5" s="84"/>
      <c r="R5" s="82" t="s">
        <v>12</v>
      </c>
      <c r="S5" s="84"/>
      <c r="T5" s="82" t="s">
        <v>73</v>
      </c>
      <c r="U5" s="87"/>
      <c r="V5" s="87"/>
      <c r="W5" s="88"/>
      <c r="X5" s="76" t="s">
        <v>12</v>
      </c>
      <c r="Y5" s="88"/>
      <c r="Z5" s="98" t="s">
        <v>51</v>
      </c>
      <c r="AA5" s="99"/>
      <c r="AB5" s="92" t="s">
        <v>12</v>
      </c>
      <c r="AC5" s="82" t="s">
        <v>50</v>
      </c>
      <c r="AD5" s="91"/>
      <c r="AE5" s="95" t="s">
        <v>12</v>
      </c>
      <c r="AF5" s="82" t="s">
        <v>49</v>
      </c>
      <c r="AG5" s="91"/>
      <c r="AH5" s="92" t="s">
        <v>12</v>
      </c>
      <c r="AI5" s="82" t="s">
        <v>48</v>
      </c>
      <c r="AJ5" s="91"/>
      <c r="AK5" s="92" t="s">
        <v>12</v>
      </c>
      <c r="AL5" s="82" t="s">
        <v>47</v>
      </c>
      <c r="AM5" s="91"/>
      <c r="AN5" s="92" t="s">
        <v>12</v>
      </c>
      <c r="AO5" s="82" t="s">
        <v>46</v>
      </c>
      <c r="AP5" s="91"/>
      <c r="AQ5" s="95" t="s">
        <v>12</v>
      </c>
      <c r="AR5" s="82" t="s">
        <v>45</v>
      </c>
      <c r="AS5" s="91"/>
      <c r="AT5" s="95" t="s">
        <v>12</v>
      </c>
      <c r="AU5" s="82" t="s">
        <v>44</v>
      </c>
      <c r="AV5" s="91"/>
      <c r="AW5" s="95" t="s">
        <v>12</v>
      </c>
      <c r="AX5" s="98" t="s">
        <v>43</v>
      </c>
      <c r="AY5" s="105"/>
      <c r="AZ5" s="95" t="s">
        <v>14</v>
      </c>
      <c r="BA5" s="98" t="s">
        <v>42</v>
      </c>
      <c r="BB5" s="105"/>
      <c r="BC5" s="95" t="s">
        <v>12</v>
      </c>
      <c r="BD5" s="98" t="s">
        <v>41</v>
      </c>
      <c r="BE5" s="105"/>
      <c r="BF5" s="6" t="s">
        <v>12</v>
      </c>
      <c r="BG5" s="82" t="s">
        <v>40</v>
      </c>
      <c r="BH5" s="91"/>
      <c r="BI5" s="95" t="s">
        <v>12</v>
      </c>
      <c r="BJ5" s="82" t="s">
        <v>39</v>
      </c>
      <c r="BK5" s="91"/>
      <c r="BL5" s="95" t="s">
        <v>12</v>
      </c>
      <c r="BM5" s="82" t="s">
        <v>38</v>
      </c>
      <c r="BN5" s="91"/>
      <c r="BO5" s="95" t="s">
        <v>12</v>
      </c>
      <c r="BP5" s="98" t="s">
        <v>37</v>
      </c>
      <c r="BQ5" s="105"/>
      <c r="BR5" s="95" t="s">
        <v>12</v>
      </c>
      <c r="BS5" s="98" t="s">
        <v>36</v>
      </c>
      <c r="BT5" s="104"/>
      <c r="BU5" s="6" t="s">
        <v>12</v>
      </c>
      <c r="BV5" s="82" t="s">
        <v>35</v>
      </c>
      <c r="BW5" s="91"/>
      <c r="BX5" s="95" t="s">
        <v>12</v>
      </c>
      <c r="BY5" s="82" t="s">
        <v>34</v>
      </c>
      <c r="BZ5" s="91"/>
      <c r="CA5" s="95" t="s">
        <v>12</v>
      </c>
      <c r="CB5" s="82" t="s">
        <v>33</v>
      </c>
      <c r="CC5" s="91"/>
      <c r="CD5" s="95" t="s">
        <v>12</v>
      </c>
      <c r="CE5" s="82" t="s">
        <v>32</v>
      </c>
      <c r="CF5" s="91"/>
      <c r="CG5" s="95" t="s">
        <v>12</v>
      </c>
      <c r="CH5" s="82" t="s">
        <v>31</v>
      </c>
      <c r="CI5" s="91"/>
      <c r="CJ5" s="95" t="s">
        <v>12</v>
      </c>
      <c r="CK5" s="82" t="s">
        <v>30</v>
      </c>
      <c r="CL5" s="91"/>
      <c r="CM5" s="95" t="s">
        <v>12</v>
      </c>
      <c r="CN5" s="82" t="s">
        <v>29</v>
      </c>
      <c r="CO5" s="91"/>
      <c r="CP5" s="95" t="s">
        <v>12</v>
      </c>
      <c r="CQ5" s="82" t="s">
        <v>28</v>
      </c>
      <c r="CR5" s="91"/>
      <c r="CS5" s="95" t="s">
        <v>12</v>
      </c>
      <c r="CT5" s="74" t="s">
        <v>20</v>
      </c>
      <c r="CU5" s="75"/>
      <c r="CV5" s="95" t="s">
        <v>12</v>
      </c>
      <c r="CW5" s="82" t="s">
        <v>19</v>
      </c>
      <c r="CX5" s="106"/>
      <c r="CY5" s="95" t="s">
        <v>12</v>
      </c>
      <c r="CZ5" s="98" t="s">
        <v>27</v>
      </c>
      <c r="DA5" s="105"/>
      <c r="DB5" s="6" t="s">
        <v>12</v>
      </c>
      <c r="DC5" s="82" t="s">
        <v>26</v>
      </c>
      <c r="DD5" s="91"/>
      <c r="DE5" s="95" t="s">
        <v>12</v>
      </c>
      <c r="DF5" s="82" t="s">
        <v>25</v>
      </c>
      <c r="DG5" s="91"/>
      <c r="DH5" s="95" t="s">
        <v>12</v>
      </c>
      <c r="DI5" s="98" t="s">
        <v>24</v>
      </c>
      <c r="DJ5" s="104"/>
      <c r="DK5" s="95" t="s">
        <v>12</v>
      </c>
      <c r="DL5" s="98" t="s">
        <v>23</v>
      </c>
      <c r="DM5" s="105"/>
      <c r="DN5" s="95" t="s">
        <v>12</v>
      </c>
      <c r="DO5" s="82" t="s">
        <v>22</v>
      </c>
      <c r="DP5" s="103"/>
      <c r="DQ5" s="95" t="s">
        <v>12</v>
      </c>
      <c r="DR5" s="98" t="s">
        <v>21</v>
      </c>
      <c r="DS5" s="105"/>
      <c r="DT5" s="95" t="s">
        <v>12</v>
      </c>
      <c r="DU5" s="98" t="s">
        <v>16</v>
      </c>
      <c r="DV5" s="107"/>
      <c r="DW5" s="95" t="s">
        <v>12</v>
      </c>
      <c r="DX5" s="98" t="s">
        <v>17</v>
      </c>
      <c r="DY5" s="107"/>
      <c r="DZ5" s="95" t="s">
        <v>12</v>
      </c>
      <c r="EA5" s="82" t="s">
        <v>15</v>
      </c>
      <c r="EB5" s="106"/>
      <c r="EC5" s="3"/>
      <c r="ED5" s="3"/>
      <c r="EE5" s="3"/>
      <c r="EF5" s="3"/>
      <c r="EG5" s="3"/>
      <c r="EH5" s="3"/>
      <c r="EI5" s="3"/>
      <c r="EJ5" s="3"/>
    </row>
    <row r="6" spans="1:140" s="4" customFormat="1" x14ac:dyDescent="0.25">
      <c r="A6" s="78"/>
      <c r="B6" s="74" t="s">
        <v>60</v>
      </c>
      <c r="C6" s="75"/>
      <c r="D6" s="74" t="s">
        <v>61</v>
      </c>
      <c r="E6" s="75"/>
      <c r="F6" s="78" t="s">
        <v>74</v>
      </c>
      <c r="G6" s="78" t="s">
        <v>75</v>
      </c>
      <c r="H6" s="74" t="s">
        <v>60</v>
      </c>
      <c r="I6" s="75"/>
      <c r="J6" s="74" t="s">
        <v>61</v>
      </c>
      <c r="K6" s="75"/>
      <c r="L6" s="74" t="s">
        <v>74</v>
      </c>
      <c r="M6" s="74" t="s">
        <v>75</v>
      </c>
      <c r="N6" s="74" t="s">
        <v>60</v>
      </c>
      <c r="O6" s="85"/>
      <c r="P6" s="74" t="s">
        <v>61</v>
      </c>
      <c r="Q6" s="85"/>
      <c r="R6" s="78" t="s">
        <v>74</v>
      </c>
      <c r="S6" s="78" t="s">
        <v>75</v>
      </c>
      <c r="T6" s="82" t="s">
        <v>60</v>
      </c>
      <c r="U6" s="88"/>
      <c r="V6" s="82" t="s">
        <v>61</v>
      </c>
      <c r="W6" s="89"/>
      <c r="X6" s="90" t="s">
        <v>74</v>
      </c>
      <c r="Y6" s="90" t="s">
        <v>75</v>
      </c>
      <c r="Z6" s="100"/>
      <c r="AA6" s="101"/>
      <c r="AB6" s="93"/>
      <c r="AC6" s="32"/>
      <c r="AD6" s="34"/>
      <c r="AE6" s="96"/>
      <c r="AF6" s="32"/>
      <c r="AG6" s="34"/>
      <c r="AH6" s="93"/>
      <c r="AI6" s="32"/>
      <c r="AJ6" s="34"/>
      <c r="AK6" s="93"/>
      <c r="AL6" s="32"/>
      <c r="AM6" s="34"/>
      <c r="AN6" s="93"/>
      <c r="AO6" s="32"/>
      <c r="AP6" s="34"/>
      <c r="AQ6" s="96"/>
      <c r="AR6" s="32"/>
      <c r="AS6" s="34"/>
      <c r="AT6" s="96"/>
      <c r="AU6" s="32"/>
      <c r="AV6" s="34"/>
      <c r="AW6" s="96"/>
      <c r="AX6" s="35"/>
      <c r="AY6" s="36"/>
      <c r="AZ6" s="96"/>
      <c r="BA6" s="35"/>
      <c r="BB6" s="36"/>
      <c r="BC6" s="96"/>
      <c r="BD6" s="35"/>
      <c r="BE6" s="36"/>
      <c r="BF6" s="6"/>
      <c r="BG6" s="32"/>
      <c r="BH6" s="34"/>
      <c r="BI6" s="96"/>
      <c r="BJ6" s="32"/>
      <c r="BK6" s="34"/>
      <c r="BL6" s="96"/>
      <c r="BM6" s="32"/>
      <c r="BN6" s="34"/>
      <c r="BO6" s="96"/>
      <c r="BP6" s="35"/>
      <c r="BQ6" s="36"/>
      <c r="BR6" s="96"/>
      <c r="BS6" s="35"/>
      <c r="BT6" s="38"/>
      <c r="BU6" s="6"/>
      <c r="BV6" s="32"/>
      <c r="BW6" s="34"/>
      <c r="BX6" s="96"/>
      <c r="BY6" s="32"/>
      <c r="BZ6" s="34"/>
      <c r="CA6" s="96"/>
      <c r="CB6" s="32"/>
      <c r="CC6" s="34"/>
      <c r="CD6" s="96"/>
      <c r="CE6" s="32"/>
      <c r="CF6" s="34"/>
      <c r="CG6" s="96"/>
      <c r="CH6" s="32"/>
      <c r="CI6" s="34"/>
      <c r="CJ6" s="96"/>
      <c r="CK6" s="32"/>
      <c r="CL6" s="34"/>
      <c r="CM6" s="96"/>
      <c r="CN6" s="32"/>
      <c r="CO6" s="34"/>
      <c r="CP6" s="96"/>
      <c r="CQ6" s="32"/>
      <c r="CR6" s="34"/>
      <c r="CS6" s="96"/>
      <c r="CT6" s="41"/>
      <c r="CU6" s="42"/>
      <c r="CV6" s="96"/>
      <c r="CW6" s="30"/>
      <c r="CX6" s="45"/>
      <c r="CY6" s="96"/>
      <c r="CZ6" s="35"/>
      <c r="DA6" s="36"/>
      <c r="DB6" s="6"/>
      <c r="DC6" s="32"/>
      <c r="DD6" s="34"/>
      <c r="DE6" s="96"/>
      <c r="DF6" s="32"/>
      <c r="DG6" s="34"/>
      <c r="DH6" s="96"/>
      <c r="DI6" s="35"/>
      <c r="DJ6" s="38"/>
      <c r="DK6" s="96"/>
      <c r="DL6" s="35"/>
      <c r="DM6" s="36"/>
      <c r="DN6" s="96"/>
      <c r="DO6" s="32"/>
      <c r="DP6" s="40"/>
      <c r="DQ6" s="96"/>
      <c r="DR6" s="35"/>
      <c r="DS6" s="36"/>
      <c r="DT6" s="96"/>
      <c r="DU6" s="35"/>
      <c r="DV6" s="37"/>
      <c r="DW6" s="96"/>
      <c r="DX6" s="35"/>
      <c r="DY6" s="37"/>
      <c r="DZ6" s="96"/>
      <c r="EA6" s="32"/>
      <c r="EB6" s="33"/>
      <c r="EC6" s="3"/>
      <c r="ED6" s="3"/>
      <c r="EE6" s="3"/>
      <c r="EF6" s="3"/>
      <c r="EG6" s="3"/>
      <c r="EH6" s="3"/>
      <c r="EI6" s="3"/>
      <c r="EJ6" s="3"/>
    </row>
    <row r="7" spans="1:140" s="4" customFormat="1" x14ac:dyDescent="0.25">
      <c r="A7" s="102"/>
      <c r="B7" s="41" t="s">
        <v>13</v>
      </c>
      <c r="C7" s="41" t="s">
        <v>11</v>
      </c>
      <c r="D7" s="41" t="s">
        <v>13</v>
      </c>
      <c r="E7" s="41" t="s">
        <v>11</v>
      </c>
      <c r="F7" s="79"/>
      <c r="G7" s="79"/>
      <c r="H7" s="41" t="s">
        <v>13</v>
      </c>
      <c r="I7" s="41" t="s">
        <v>11</v>
      </c>
      <c r="J7" s="41" t="s">
        <v>13</v>
      </c>
      <c r="K7" s="41" t="s">
        <v>11</v>
      </c>
      <c r="L7" s="75"/>
      <c r="M7" s="75"/>
      <c r="N7" s="39" t="s">
        <v>13</v>
      </c>
      <c r="O7" s="39" t="s">
        <v>11</v>
      </c>
      <c r="P7" s="39" t="s">
        <v>13</v>
      </c>
      <c r="Q7" s="39" t="s">
        <v>11</v>
      </c>
      <c r="R7" s="86"/>
      <c r="S7" s="86"/>
      <c r="T7" s="39" t="s">
        <v>13</v>
      </c>
      <c r="U7" s="39" t="s">
        <v>11</v>
      </c>
      <c r="V7" s="39" t="s">
        <v>13</v>
      </c>
      <c r="W7" s="39" t="s">
        <v>11</v>
      </c>
      <c r="X7" s="79"/>
      <c r="Y7" s="79"/>
      <c r="Z7" s="7" t="s">
        <v>13</v>
      </c>
      <c r="AA7" s="7" t="s">
        <v>11</v>
      </c>
      <c r="AB7" s="94"/>
      <c r="AC7" s="7" t="s">
        <v>13</v>
      </c>
      <c r="AD7" s="7" t="s">
        <v>11</v>
      </c>
      <c r="AE7" s="97"/>
      <c r="AF7" s="7" t="s">
        <v>13</v>
      </c>
      <c r="AG7" s="7" t="s">
        <v>11</v>
      </c>
      <c r="AH7" s="94"/>
      <c r="AI7" s="7" t="s">
        <v>13</v>
      </c>
      <c r="AJ7" s="7" t="s">
        <v>11</v>
      </c>
      <c r="AK7" s="94"/>
      <c r="AL7" s="7" t="s">
        <v>13</v>
      </c>
      <c r="AM7" s="7" t="s">
        <v>11</v>
      </c>
      <c r="AN7" s="94"/>
      <c r="AO7" s="7" t="s">
        <v>13</v>
      </c>
      <c r="AP7" s="7" t="s">
        <v>11</v>
      </c>
      <c r="AQ7" s="97"/>
      <c r="AR7" s="7" t="s">
        <v>13</v>
      </c>
      <c r="AS7" s="7" t="s">
        <v>11</v>
      </c>
      <c r="AT7" s="97"/>
      <c r="AU7" s="7" t="s">
        <v>13</v>
      </c>
      <c r="AV7" s="7" t="s">
        <v>11</v>
      </c>
      <c r="AW7" s="97"/>
      <c r="AX7" s="41" t="s">
        <v>13</v>
      </c>
      <c r="AY7" s="7" t="s">
        <v>11</v>
      </c>
      <c r="AZ7" s="97"/>
      <c r="BA7" s="41" t="s">
        <v>13</v>
      </c>
      <c r="BB7" s="7" t="s">
        <v>11</v>
      </c>
      <c r="BC7" s="97"/>
      <c r="BD7" s="41" t="s">
        <v>13</v>
      </c>
      <c r="BE7" s="7" t="s">
        <v>11</v>
      </c>
      <c r="BF7" s="6"/>
      <c r="BG7" s="7" t="s">
        <v>13</v>
      </c>
      <c r="BH7" s="7" t="s">
        <v>11</v>
      </c>
      <c r="BI7" s="97"/>
      <c r="BJ7" s="7" t="s">
        <v>13</v>
      </c>
      <c r="BK7" s="7" t="s">
        <v>11</v>
      </c>
      <c r="BL7" s="97"/>
      <c r="BM7" s="7" t="s">
        <v>13</v>
      </c>
      <c r="BN7" s="7" t="s">
        <v>11</v>
      </c>
      <c r="BO7" s="97"/>
      <c r="BP7" s="41" t="s">
        <v>13</v>
      </c>
      <c r="BQ7" s="7" t="s">
        <v>11</v>
      </c>
      <c r="BR7" s="97"/>
      <c r="BS7" s="41" t="s">
        <v>13</v>
      </c>
      <c r="BT7" s="7" t="s">
        <v>11</v>
      </c>
      <c r="BU7" s="6"/>
      <c r="BV7" s="7" t="s">
        <v>13</v>
      </c>
      <c r="BW7" s="7" t="s">
        <v>11</v>
      </c>
      <c r="BX7" s="97"/>
      <c r="BY7" s="7" t="s">
        <v>13</v>
      </c>
      <c r="BZ7" s="7" t="s">
        <v>11</v>
      </c>
      <c r="CA7" s="97"/>
      <c r="CB7" s="7" t="s">
        <v>13</v>
      </c>
      <c r="CC7" s="7" t="s">
        <v>11</v>
      </c>
      <c r="CD7" s="97"/>
      <c r="CE7" s="7" t="s">
        <v>13</v>
      </c>
      <c r="CF7" s="7" t="s">
        <v>11</v>
      </c>
      <c r="CG7" s="97"/>
      <c r="CH7" s="7" t="s">
        <v>13</v>
      </c>
      <c r="CI7" s="7" t="s">
        <v>11</v>
      </c>
      <c r="CJ7" s="97"/>
      <c r="CK7" s="7" t="s">
        <v>13</v>
      </c>
      <c r="CL7" s="7" t="s">
        <v>11</v>
      </c>
      <c r="CM7" s="97"/>
      <c r="CN7" s="7" t="s">
        <v>13</v>
      </c>
      <c r="CO7" s="7" t="s">
        <v>11</v>
      </c>
      <c r="CP7" s="97"/>
      <c r="CQ7" s="7" t="s">
        <v>13</v>
      </c>
      <c r="CR7" s="7" t="s">
        <v>11</v>
      </c>
      <c r="CS7" s="97"/>
      <c r="CT7" s="41" t="s">
        <v>13</v>
      </c>
      <c r="CU7" s="7" t="s">
        <v>11</v>
      </c>
      <c r="CV7" s="97"/>
      <c r="CW7" s="39" t="s">
        <v>13</v>
      </c>
      <c r="CX7" s="18" t="s">
        <v>11</v>
      </c>
      <c r="CY7" s="97"/>
      <c r="CZ7" s="41" t="s">
        <v>13</v>
      </c>
      <c r="DA7" s="7" t="s">
        <v>11</v>
      </c>
      <c r="DB7" s="6"/>
      <c r="DC7" s="7" t="s">
        <v>13</v>
      </c>
      <c r="DD7" s="7" t="s">
        <v>11</v>
      </c>
      <c r="DE7" s="97"/>
      <c r="DF7" s="7" t="s">
        <v>13</v>
      </c>
      <c r="DG7" s="7" t="s">
        <v>11</v>
      </c>
      <c r="DH7" s="97"/>
      <c r="DI7" s="41" t="s">
        <v>13</v>
      </c>
      <c r="DJ7" s="7" t="s">
        <v>11</v>
      </c>
      <c r="DK7" s="97"/>
      <c r="DL7" s="41" t="s">
        <v>13</v>
      </c>
      <c r="DM7" s="7" t="s">
        <v>11</v>
      </c>
      <c r="DN7" s="97"/>
      <c r="DO7" s="7" t="s">
        <v>13</v>
      </c>
      <c r="DP7" s="7" t="s">
        <v>11</v>
      </c>
      <c r="DQ7" s="97"/>
      <c r="DR7" s="41" t="s">
        <v>13</v>
      </c>
      <c r="DS7" s="7" t="s">
        <v>11</v>
      </c>
      <c r="DT7" s="97"/>
      <c r="DU7" s="41" t="s">
        <v>13</v>
      </c>
      <c r="DV7" s="7" t="s">
        <v>11</v>
      </c>
      <c r="DW7" s="97"/>
      <c r="DX7" s="41" t="s">
        <v>13</v>
      </c>
      <c r="DY7" s="7" t="s">
        <v>11</v>
      </c>
      <c r="DZ7" s="97"/>
      <c r="EA7" s="41" t="s">
        <v>13</v>
      </c>
      <c r="EB7" s="41" t="s">
        <v>11</v>
      </c>
      <c r="EC7" s="3"/>
      <c r="ED7" s="3"/>
      <c r="EE7" s="3"/>
      <c r="EF7" s="3"/>
      <c r="EG7" s="3"/>
      <c r="EH7" s="3"/>
      <c r="EI7" s="3"/>
      <c r="EJ7" s="3"/>
    </row>
    <row r="8" spans="1:140" s="4" customFormat="1" x14ac:dyDescent="0.25">
      <c r="A8" s="8" t="s">
        <v>1</v>
      </c>
      <c r="B8" s="9">
        <v>247</v>
      </c>
      <c r="C8" s="9">
        <v>0</v>
      </c>
      <c r="D8" s="9">
        <v>1810</v>
      </c>
      <c r="E8" s="9">
        <v>0</v>
      </c>
      <c r="F8" s="9">
        <f>C8/B8*100</f>
        <v>0</v>
      </c>
      <c r="G8" s="9">
        <f>E8/D8*100</f>
        <v>0</v>
      </c>
      <c r="H8" s="9">
        <v>2419.6</v>
      </c>
      <c r="I8" s="9">
        <v>0</v>
      </c>
      <c r="J8" s="9">
        <v>17741.8</v>
      </c>
      <c r="K8" s="9">
        <v>0</v>
      </c>
      <c r="L8" s="6">
        <f>I8/H8*100</f>
        <v>0</v>
      </c>
      <c r="M8" s="6">
        <f>K8/J8*100</f>
        <v>0</v>
      </c>
      <c r="N8" s="9">
        <v>26585.599999999999</v>
      </c>
      <c r="O8" s="9">
        <v>0</v>
      </c>
      <c r="P8" s="9">
        <v>194960.7</v>
      </c>
      <c r="Q8" s="9">
        <v>0</v>
      </c>
      <c r="R8" s="9">
        <f>O8/N8*100</f>
        <v>0</v>
      </c>
      <c r="S8" s="9">
        <f>Q8/P8*100</f>
        <v>0</v>
      </c>
      <c r="T8" s="9"/>
      <c r="U8" s="9"/>
      <c r="V8" s="9"/>
      <c r="W8" s="9"/>
      <c r="X8" s="8"/>
      <c r="Y8" s="8"/>
      <c r="Z8" s="9"/>
      <c r="AA8" s="9"/>
      <c r="AB8" s="9"/>
      <c r="AC8" s="9">
        <v>2128.1</v>
      </c>
      <c r="AD8" s="9">
        <v>0</v>
      </c>
      <c r="AE8" s="9">
        <f>AD8/AC8*100</f>
        <v>0</v>
      </c>
      <c r="AF8" s="9"/>
      <c r="AG8" s="9"/>
      <c r="AH8" s="9"/>
      <c r="AI8" s="9"/>
      <c r="AJ8" s="9"/>
      <c r="AK8" s="9"/>
      <c r="AL8" s="9">
        <v>12231.5</v>
      </c>
      <c r="AM8" s="9">
        <v>0</v>
      </c>
      <c r="AN8" s="9">
        <f>AM8/AL8*100</f>
        <v>0</v>
      </c>
      <c r="AO8" s="9">
        <v>7236</v>
      </c>
      <c r="AP8" s="9">
        <v>0</v>
      </c>
      <c r="AQ8" s="9">
        <f>AP8/AO8*100</f>
        <v>0</v>
      </c>
      <c r="AR8" s="9"/>
      <c r="AS8" s="9"/>
      <c r="AT8" s="9"/>
      <c r="AU8" s="9">
        <v>2330</v>
      </c>
      <c r="AV8" s="9">
        <v>945.3</v>
      </c>
      <c r="AW8" s="9">
        <f>AV8/AU8*100</f>
        <v>40.570815450643778</v>
      </c>
      <c r="AX8" s="9"/>
      <c r="AY8" s="9"/>
      <c r="AZ8" s="9"/>
      <c r="BA8" s="9">
        <v>3307.6</v>
      </c>
      <c r="BB8" s="9">
        <v>0</v>
      </c>
      <c r="BC8" s="9">
        <f>BB8/BA8*100</f>
        <v>0</v>
      </c>
      <c r="BD8" s="9"/>
      <c r="BE8" s="9"/>
      <c r="BF8" s="9"/>
      <c r="BG8" s="9">
        <v>1786</v>
      </c>
      <c r="BH8" s="9">
        <v>0</v>
      </c>
      <c r="BI8" s="9">
        <f>BH8/BG8*100</f>
        <v>0</v>
      </c>
      <c r="BJ8" s="9"/>
      <c r="BK8" s="9"/>
      <c r="BL8" s="9"/>
      <c r="BM8" s="9"/>
      <c r="BN8" s="9"/>
      <c r="BO8" s="9"/>
      <c r="BP8" s="9">
        <v>12</v>
      </c>
      <c r="BQ8" s="9">
        <v>0</v>
      </c>
      <c r="BR8" s="9">
        <f>BQ8/BP8*100</f>
        <v>0</v>
      </c>
      <c r="BS8" s="9"/>
      <c r="BT8" s="9"/>
      <c r="BU8" s="9"/>
      <c r="BV8" s="9"/>
      <c r="BW8" s="9"/>
      <c r="BX8" s="9"/>
      <c r="BY8" s="9"/>
      <c r="BZ8" s="9"/>
      <c r="CA8" s="9"/>
      <c r="CB8" s="9">
        <v>3856.1</v>
      </c>
      <c r="CC8" s="9">
        <v>1085.0999999999999</v>
      </c>
      <c r="CD8" s="9">
        <f>CC8/CB8*100</f>
        <v>28.139830398589243</v>
      </c>
      <c r="CE8" s="9"/>
      <c r="CF8" s="9"/>
      <c r="CG8" s="9"/>
      <c r="CH8" s="9"/>
      <c r="CI8" s="9"/>
      <c r="CJ8" s="9"/>
      <c r="CK8" s="9"/>
      <c r="CL8" s="9"/>
      <c r="CM8" s="9"/>
      <c r="CN8" s="10">
        <v>917.9</v>
      </c>
      <c r="CO8" s="10">
        <v>0</v>
      </c>
      <c r="CP8" s="6">
        <f>CO8/CN8*100</f>
        <v>0</v>
      </c>
      <c r="CQ8" s="10">
        <v>5373.8</v>
      </c>
      <c r="CR8" s="10">
        <v>1187.8</v>
      </c>
      <c r="CS8" s="9">
        <f>CR8/CQ8*100</f>
        <v>22.103539394841636</v>
      </c>
      <c r="CT8" s="9"/>
      <c r="CU8" s="9"/>
      <c r="CV8" s="6"/>
      <c r="CW8" s="9">
        <v>20224</v>
      </c>
      <c r="CX8" s="9">
        <v>5111.6000000000004</v>
      </c>
      <c r="CY8" s="26">
        <f>CX8/CW8*100</f>
        <v>25.274920886075954</v>
      </c>
      <c r="CZ8" s="10">
        <v>20620.8</v>
      </c>
      <c r="DA8" s="9">
        <v>0</v>
      </c>
      <c r="DB8" s="6">
        <f>DA8/CZ8*100</f>
        <v>0</v>
      </c>
      <c r="DC8" s="10">
        <v>787.1</v>
      </c>
      <c r="DD8" s="10">
        <v>0</v>
      </c>
      <c r="DE8" s="6">
        <f>DD8/DC8*100</f>
        <v>0</v>
      </c>
      <c r="DF8" s="9">
        <v>41799.9</v>
      </c>
      <c r="DG8" s="9">
        <v>0</v>
      </c>
      <c r="DH8" s="6">
        <f>DG8/DF8*100</f>
        <v>0</v>
      </c>
      <c r="DI8" s="26">
        <v>365</v>
      </c>
      <c r="DJ8" s="26">
        <v>0</v>
      </c>
      <c r="DK8" s="6">
        <f>DJ8/DI8*100</f>
        <v>0</v>
      </c>
      <c r="DL8" s="6">
        <v>271.5</v>
      </c>
      <c r="DM8" s="26">
        <v>0</v>
      </c>
      <c r="DN8" s="6">
        <f>DM8/DL8*100</f>
        <v>0</v>
      </c>
      <c r="DO8" s="6"/>
      <c r="DP8" s="6"/>
      <c r="DQ8" s="6"/>
      <c r="DR8" s="6"/>
      <c r="DS8" s="10"/>
      <c r="DT8" s="6"/>
      <c r="DU8" s="9">
        <v>5508</v>
      </c>
      <c r="DV8" s="9">
        <v>1377</v>
      </c>
      <c r="DW8" s="6">
        <f>DV8/DU8*100</f>
        <v>25</v>
      </c>
      <c r="DX8" s="10"/>
      <c r="DY8" s="9"/>
      <c r="DZ8" s="6"/>
      <c r="EA8" s="16">
        <f>B8+D8+H8+J8+N8+P8+T8+V8+Z8+AC8+AF8+AI8+AL8+AO8+AR8+AU8+AX8+BA8+BD8+BG8+BJ8+BM8+BP8+BS8+BV8+BY8+CB8+CE8+CH8+CK8+CN8+CQ8+CT8+CW8+CZ8+DC8+DF8+DI8+DL8+DO8+DR8+DU8+DX8</f>
        <v>372520</v>
      </c>
      <c r="EB8" s="16">
        <f>C8+E8+I8+K8+O8+Q8+U8+W8+AA8+AD8+AG8+AJ8+AM8+AP8+AS8+AV8+AY8+BB8+BE8+BH8+BK8+BN8+BQ8+BT8+BW8+BZ8+CC8+CF8+CI8+CL8+CO8+CR8+CU8+CX8+DA8+DD8+DG8+DJ8+DM8+DP8+DS8+DV8+DY8</f>
        <v>9706.7999999999993</v>
      </c>
      <c r="EC8" s="3"/>
      <c r="ED8" s="3"/>
      <c r="EE8" s="3"/>
      <c r="EF8" s="3"/>
      <c r="EG8" s="3"/>
      <c r="EH8" s="3"/>
      <c r="EI8" s="3"/>
      <c r="EJ8" s="3"/>
    </row>
    <row r="9" spans="1:140" s="4" customFormat="1" x14ac:dyDescent="0.25">
      <c r="A9" s="8" t="s">
        <v>2</v>
      </c>
      <c r="B9" s="9"/>
      <c r="C9" s="9"/>
      <c r="D9" s="9"/>
      <c r="E9" s="9"/>
      <c r="F9" s="9"/>
      <c r="G9" s="9"/>
      <c r="H9" s="9">
        <v>323.89999999999998</v>
      </c>
      <c r="I9" s="9">
        <v>0</v>
      </c>
      <c r="J9" s="9">
        <v>2375.3000000000002</v>
      </c>
      <c r="K9" s="9">
        <v>0</v>
      </c>
      <c r="L9" s="6">
        <f t="shared" ref="L9:L17" si="0">I9/H9*100</f>
        <v>0</v>
      </c>
      <c r="M9" s="6">
        <f t="shared" ref="M9:M17" si="1">K9/J9*100</f>
        <v>0</v>
      </c>
      <c r="N9" s="9"/>
      <c r="O9" s="9"/>
      <c r="P9" s="9"/>
      <c r="Q9" s="9"/>
      <c r="R9" s="9"/>
      <c r="S9" s="9"/>
      <c r="T9" s="9">
        <v>6609.9</v>
      </c>
      <c r="U9" s="9">
        <v>1318.6</v>
      </c>
      <c r="V9" s="9">
        <v>40000</v>
      </c>
      <c r="W9" s="9">
        <v>7980.1</v>
      </c>
      <c r="X9" s="9">
        <f>U9/T9*100</f>
        <v>19.948864581915007</v>
      </c>
      <c r="Y9" s="9">
        <f>W9/V9*100</f>
        <v>19.95025</v>
      </c>
      <c r="Z9" s="9"/>
      <c r="AA9" s="9"/>
      <c r="AB9" s="9"/>
      <c r="AC9" s="9">
        <v>215.2</v>
      </c>
      <c r="AD9" s="9">
        <v>0</v>
      </c>
      <c r="AE9" s="9">
        <f t="shared" ref="AE9:AE17" si="2">AD9/AC9*100</f>
        <v>0</v>
      </c>
      <c r="AF9" s="9">
        <v>20000</v>
      </c>
      <c r="AG9" s="9">
        <v>0</v>
      </c>
      <c r="AH9" s="9">
        <f>AG9/AF9*100</f>
        <v>0</v>
      </c>
      <c r="AI9" s="9"/>
      <c r="AJ9" s="9"/>
      <c r="AK9" s="9"/>
      <c r="AL9" s="9">
        <v>5823</v>
      </c>
      <c r="AM9" s="9">
        <v>0</v>
      </c>
      <c r="AN9" s="9">
        <f t="shared" ref="AN9:AN16" si="3">AM9/AL9*100</f>
        <v>0</v>
      </c>
      <c r="AO9" s="9">
        <v>1200</v>
      </c>
      <c r="AP9" s="9">
        <v>0</v>
      </c>
      <c r="AQ9" s="9">
        <f t="shared" ref="AQ9:AQ11" si="4">AP9/AO9*100</f>
        <v>0</v>
      </c>
      <c r="AR9" s="9">
        <v>600</v>
      </c>
      <c r="AS9" s="9">
        <v>0</v>
      </c>
      <c r="AT9" s="9">
        <f>AS9/AR9*100</f>
        <v>0</v>
      </c>
      <c r="AU9" s="9"/>
      <c r="AV9" s="9"/>
      <c r="AW9" s="9"/>
      <c r="AX9" s="9">
        <v>55</v>
      </c>
      <c r="AY9" s="9">
        <v>0</v>
      </c>
      <c r="AZ9" s="9">
        <f>AY9/AX9*100</f>
        <v>0</v>
      </c>
      <c r="BA9" s="9">
        <v>2395</v>
      </c>
      <c r="BB9" s="9">
        <v>0</v>
      </c>
      <c r="BC9" s="9">
        <f t="shared" ref="BC9:BC17" si="5">BB9/BA9*100</f>
        <v>0</v>
      </c>
      <c r="BD9" s="9">
        <v>317</v>
      </c>
      <c r="BE9" s="9">
        <v>0</v>
      </c>
      <c r="BF9" s="9">
        <f>BE9/BD9*100</f>
        <v>0</v>
      </c>
      <c r="BG9" s="9">
        <v>8190.9</v>
      </c>
      <c r="BH9" s="9">
        <v>0</v>
      </c>
      <c r="BI9" s="9">
        <f t="shared" ref="BI9:BI17" si="6">BH9/BG9*100</f>
        <v>0</v>
      </c>
      <c r="BJ9" s="9">
        <v>718.9</v>
      </c>
      <c r="BK9" s="9">
        <v>0</v>
      </c>
      <c r="BL9" s="9">
        <f>BK9/BJ9*100</f>
        <v>0</v>
      </c>
      <c r="BM9" s="9">
        <v>56.8</v>
      </c>
      <c r="BN9" s="9">
        <v>0</v>
      </c>
      <c r="BO9" s="9">
        <f>BN9/BM9*100</f>
        <v>0</v>
      </c>
      <c r="BP9" s="9">
        <v>5.3</v>
      </c>
      <c r="BQ9" s="9">
        <v>0</v>
      </c>
      <c r="BR9" s="9">
        <f t="shared" ref="BR9:BR17" si="7">BQ9/BP9*100</f>
        <v>0</v>
      </c>
      <c r="BS9" s="9">
        <v>1000</v>
      </c>
      <c r="BT9" s="9">
        <v>0</v>
      </c>
      <c r="BU9" s="9"/>
      <c r="BV9" s="9">
        <v>1000</v>
      </c>
      <c r="BW9" s="9">
        <v>0</v>
      </c>
      <c r="BX9" s="9">
        <f>BW9/BV9*100</f>
        <v>0</v>
      </c>
      <c r="BY9" s="9"/>
      <c r="BZ9" s="9"/>
      <c r="CA9" s="9"/>
      <c r="CB9" s="9">
        <v>604</v>
      </c>
      <c r="CC9" s="9">
        <v>169.7</v>
      </c>
      <c r="CD9" s="9">
        <f t="shared" ref="CD9:CD17" si="8">CC9/CB9*100</f>
        <v>28.096026490066222</v>
      </c>
      <c r="CE9" s="9"/>
      <c r="CF9" s="9"/>
      <c r="CG9" s="9"/>
      <c r="CH9" s="9"/>
      <c r="CI9" s="9"/>
      <c r="CJ9" s="9"/>
      <c r="CK9" s="9">
        <v>144.80000000000001</v>
      </c>
      <c r="CL9" s="9">
        <v>0</v>
      </c>
      <c r="CM9" s="9">
        <f>CL9/CK9*100</f>
        <v>0</v>
      </c>
      <c r="CN9" s="10">
        <v>53.1</v>
      </c>
      <c r="CO9" s="10">
        <v>0</v>
      </c>
      <c r="CP9" s="6">
        <f t="shared" ref="CP9:CP17" si="9">CO9/CN9*100</f>
        <v>0</v>
      </c>
      <c r="CQ9" s="10"/>
      <c r="CR9" s="10"/>
      <c r="CS9" s="9"/>
      <c r="CT9" s="9">
        <v>35</v>
      </c>
      <c r="CU9" s="9">
        <v>0</v>
      </c>
      <c r="CV9" s="6">
        <f>CU9/CT9*100</f>
        <v>0</v>
      </c>
      <c r="CW9" s="9">
        <v>1369.4</v>
      </c>
      <c r="CX9" s="9">
        <v>292.60000000000002</v>
      </c>
      <c r="CY9" s="26">
        <f t="shared" ref="CY9:CY17" si="10">CX9/CW9*100</f>
        <v>21.367022053454068</v>
      </c>
      <c r="CZ9" s="10">
        <v>3427.7</v>
      </c>
      <c r="DA9" s="9">
        <v>0</v>
      </c>
      <c r="DB9" s="6">
        <f t="shared" ref="DB9:DB17" si="11">DA9/CZ9*100</f>
        <v>0</v>
      </c>
      <c r="DC9" s="10">
        <v>226.9</v>
      </c>
      <c r="DD9" s="10">
        <v>0</v>
      </c>
      <c r="DE9" s="6">
        <f t="shared" ref="DE9:DE17" si="12">DD9/DC9*100</f>
        <v>0</v>
      </c>
      <c r="DF9" s="9"/>
      <c r="DG9" s="9"/>
      <c r="DH9" s="9"/>
      <c r="DI9" s="9"/>
      <c r="DJ9" s="9"/>
      <c r="DK9" s="9"/>
      <c r="DL9" s="9"/>
      <c r="DM9" s="9"/>
      <c r="DN9" s="6"/>
      <c r="DO9" s="9">
        <v>50</v>
      </c>
      <c r="DP9" s="9">
        <v>50</v>
      </c>
      <c r="DQ9" s="9">
        <f>DP9/DO9*100</f>
        <v>100</v>
      </c>
      <c r="DR9" s="9">
        <v>37</v>
      </c>
      <c r="DS9" s="10">
        <v>37</v>
      </c>
      <c r="DT9" s="6">
        <f>DS9/DR9*100</f>
        <v>100</v>
      </c>
      <c r="DU9" s="9">
        <v>46062</v>
      </c>
      <c r="DV9" s="9">
        <v>11514</v>
      </c>
      <c r="DW9" s="9">
        <f t="shared" ref="DW9:DW17" si="13">DV9/DU9*100</f>
        <v>24.99674351960401</v>
      </c>
      <c r="DX9" s="10">
        <v>69412</v>
      </c>
      <c r="DY9" s="9">
        <v>17352</v>
      </c>
      <c r="DZ9" s="26">
        <f>DY9/DX9*100</f>
        <v>24.998559326917537</v>
      </c>
      <c r="EA9" s="16">
        <f t="shared" ref="EA9:EA17" si="14">B9+D9+H9+J9+N9+P9+T9+V9+Z9+AC9+AF9+AI9+AL9+AO9+AR9+AU9+AX9+BA9+BD9+BG9+BJ9+BM9+BP9+BS9+BV9+BY9+CB9+CE9+CH9+CK9+CN9+CQ9+CT9+CW9+CZ9+DC9+DF9+DI9+DL9+DO9+DR9+DU9+DX9</f>
        <v>212308.09999999998</v>
      </c>
      <c r="EB9" s="16">
        <f t="shared" ref="EB9:EB17" si="15">C9+E9+I9+K9+O9+Q9+U9+W9+AA9+AD9+AG9+AJ9+AM9+AP9+AS9+AV9+AY9+BB9+BE9+BH9+BK9+BN9+BQ9+BT9+BW9+BZ9+CC9+CF9+CI9+CL9+CO9+CR9+CU9+CX9+DA9+DD9+DG9+DJ9+DM9+DP9+DS9+DV9+DY9</f>
        <v>38714</v>
      </c>
      <c r="EC9" s="3"/>
      <c r="ED9" s="3"/>
      <c r="EE9" s="3"/>
      <c r="EF9" s="3"/>
      <c r="EG9" s="3"/>
      <c r="EH9" s="3"/>
      <c r="EI9" s="3"/>
      <c r="EJ9" s="3"/>
    </row>
    <row r="10" spans="1:140" s="4" customFormat="1" x14ac:dyDescent="0.25">
      <c r="A10" s="8" t="s">
        <v>3</v>
      </c>
      <c r="B10" s="9"/>
      <c r="C10" s="9"/>
      <c r="D10" s="9"/>
      <c r="E10" s="9"/>
      <c r="F10" s="9"/>
      <c r="G10" s="9"/>
      <c r="H10" s="9">
        <v>191.9</v>
      </c>
      <c r="I10" s="9">
        <v>0</v>
      </c>
      <c r="J10" s="9">
        <v>1406.9</v>
      </c>
      <c r="K10" s="9">
        <v>0</v>
      </c>
      <c r="L10" s="6">
        <f t="shared" si="0"/>
        <v>0</v>
      </c>
      <c r="M10" s="6">
        <f t="shared" si="1"/>
        <v>0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>
        <v>111.2</v>
      </c>
      <c r="AD10" s="9">
        <v>0</v>
      </c>
      <c r="AE10" s="9">
        <f t="shared" si="2"/>
        <v>0</v>
      </c>
      <c r="AF10" s="9">
        <v>20000</v>
      </c>
      <c r="AG10" s="9">
        <v>0</v>
      </c>
      <c r="AH10" s="9">
        <f t="shared" ref="AH10:AH17" si="16">AG10/AF10*100</f>
        <v>0</v>
      </c>
      <c r="AI10" s="9"/>
      <c r="AJ10" s="9"/>
      <c r="AK10" s="9"/>
      <c r="AL10" s="9">
        <v>3092.4</v>
      </c>
      <c r="AM10" s="9">
        <v>0</v>
      </c>
      <c r="AN10" s="9">
        <f t="shared" si="3"/>
        <v>0</v>
      </c>
      <c r="AO10" s="9">
        <v>500</v>
      </c>
      <c r="AP10" s="9">
        <v>0</v>
      </c>
      <c r="AQ10" s="9">
        <f t="shared" si="4"/>
        <v>0</v>
      </c>
      <c r="AR10" s="9"/>
      <c r="AS10" s="9"/>
      <c r="AT10" s="9"/>
      <c r="AU10" s="9"/>
      <c r="AV10" s="9"/>
      <c r="AW10" s="9"/>
      <c r="AX10" s="9">
        <v>310</v>
      </c>
      <c r="AY10" s="9">
        <v>140</v>
      </c>
      <c r="AZ10" s="9">
        <f t="shared" ref="AZ10:AZ17" si="17">AY10/AX10*100</f>
        <v>45.161290322580641</v>
      </c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>
        <v>4</v>
      </c>
      <c r="BQ10" s="9">
        <v>0</v>
      </c>
      <c r="BR10" s="9">
        <f t="shared" si="7"/>
        <v>0</v>
      </c>
      <c r="BS10" s="9"/>
      <c r="BT10" s="9"/>
      <c r="BU10" s="9"/>
      <c r="BV10" s="9"/>
      <c r="BW10" s="9"/>
      <c r="BX10" s="9"/>
      <c r="BY10" s="9"/>
      <c r="BZ10" s="9"/>
      <c r="CA10" s="9"/>
      <c r="CB10" s="9">
        <v>488.7</v>
      </c>
      <c r="CC10" s="9">
        <v>137.30000000000001</v>
      </c>
      <c r="CD10" s="9">
        <f t="shared" si="8"/>
        <v>28.094945774503788</v>
      </c>
      <c r="CE10" s="9"/>
      <c r="CF10" s="9"/>
      <c r="CG10" s="9"/>
      <c r="CH10" s="9"/>
      <c r="CI10" s="9"/>
      <c r="CJ10" s="9"/>
      <c r="CK10" s="9"/>
      <c r="CL10" s="9"/>
      <c r="CM10" s="9"/>
      <c r="CN10" s="10"/>
      <c r="CO10" s="10"/>
      <c r="CP10" s="6"/>
      <c r="CQ10" s="10"/>
      <c r="CR10" s="10"/>
      <c r="CS10" s="9"/>
      <c r="CT10" s="9">
        <v>32</v>
      </c>
      <c r="CU10" s="9">
        <v>0</v>
      </c>
      <c r="CV10" s="6">
        <f t="shared" ref="CV10:CV13" si="18">CU10/CT10*100</f>
        <v>0</v>
      </c>
      <c r="CW10" s="9">
        <v>1293.5999999999999</v>
      </c>
      <c r="CX10" s="9">
        <v>320</v>
      </c>
      <c r="CY10" s="26">
        <f t="shared" si="10"/>
        <v>24.737167594310453</v>
      </c>
      <c r="CZ10" s="10">
        <v>1303.8</v>
      </c>
      <c r="DA10" s="9">
        <v>0</v>
      </c>
      <c r="DB10" s="6">
        <f t="shared" si="11"/>
        <v>0</v>
      </c>
      <c r="DC10" s="10">
        <v>177.3</v>
      </c>
      <c r="DD10" s="10">
        <v>0</v>
      </c>
      <c r="DE10" s="6">
        <f t="shared" si="12"/>
        <v>0</v>
      </c>
      <c r="DF10" s="9"/>
      <c r="DG10" s="9"/>
      <c r="DH10" s="9"/>
      <c r="DI10" s="9"/>
      <c r="DJ10" s="9"/>
      <c r="DK10" s="9"/>
      <c r="DL10" s="9"/>
      <c r="DM10" s="9"/>
      <c r="DN10" s="6"/>
      <c r="DO10" s="9">
        <v>40</v>
      </c>
      <c r="DP10" s="9">
        <v>0</v>
      </c>
      <c r="DQ10" s="9">
        <f t="shared" ref="DQ10:DQ17" si="19">DP10/DO10*100</f>
        <v>0</v>
      </c>
      <c r="DR10" s="9"/>
      <c r="DS10" s="10"/>
      <c r="DT10" s="6"/>
      <c r="DU10" s="9"/>
      <c r="DV10" s="9"/>
      <c r="DW10" s="9"/>
      <c r="DX10" s="10">
        <v>18292</v>
      </c>
      <c r="DY10" s="9">
        <v>4572</v>
      </c>
      <c r="DZ10" s="26">
        <f t="shared" ref="DZ10:DZ17" si="20">DY10/DX10*100</f>
        <v>24.994533129236824</v>
      </c>
      <c r="EA10" s="16">
        <f t="shared" si="14"/>
        <v>47243.8</v>
      </c>
      <c r="EB10" s="16">
        <f t="shared" si="15"/>
        <v>5169.3</v>
      </c>
      <c r="EC10" s="3"/>
      <c r="ED10" s="3"/>
      <c r="EE10" s="3"/>
      <c r="EF10" s="3"/>
      <c r="EG10" s="3"/>
      <c r="EH10" s="3"/>
      <c r="EI10" s="3"/>
      <c r="EJ10" s="3"/>
    </row>
    <row r="11" spans="1:140" s="4" customFormat="1" x14ac:dyDescent="0.25">
      <c r="A11" s="8" t="s">
        <v>4</v>
      </c>
      <c r="B11" s="9"/>
      <c r="C11" s="9"/>
      <c r="D11" s="9"/>
      <c r="E11" s="9"/>
      <c r="F11" s="9"/>
      <c r="G11" s="9"/>
      <c r="H11" s="9">
        <v>67.3</v>
      </c>
      <c r="I11" s="9">
        <v>0</v>
      </c>
      <c r="J11" s="9">
        <v>493.3</v>
      </c>
      <c r="K11" s="9">
        <v>0</v>
      </c>
      <c r="L11" s="6">
        <f t="shared" si="0"/>
        <v>0</v>
      </c>
      <c r="M11" s="6">
        <f t="shared" si="1"/>
        <v>0</v>
      </c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>
        <v>47.2</v>
      </c>
      <c r="AD11" s="9">
        <v>0</v>
      </c>
      <c r="AE11" s="9">
        <f t="shared" si="2"/>
        <v>0</v>
      </c>
      <c r="AF11" s="9">
        <v>20000</v>
      </c>
      <c r="AG11" s="9">
        <v>0</v>
      </c>
      <c r="AH11" s="9">
        <f t="shared" si="16"/>
        <v>0</v>
      </c>
      <c r="AI11" s="9"/>
      <c r="AJ11" s="9"/>
      <c r="AK11" s="9"/>
      <c r="AL11" s="9">
        <v>1292.3</v>
      </c>
      <c r="AM11" s="9">
        <v>0</v>
      </c>
      <c r="AN11" s="9">
        <f t="shared" si="3"/>
        <v>0</v>
      </c>
      <c r="AO11" s="9">
        <v>900</v>
      </c>
      <c r="AP11" s="9">
        <v>0</v>
      </c>
      <c r="AQ11" s="9">
        <f t="shared" si="4"/>
        <v>0</v>
      </c>
      <c r="AR11" s="9">
        <v>600</v>
      </c>
      <c r="AS11" s="9">
        <v>0</v>
      </c>
      <c r="AT11" s="9">
        <f t="shared" ref="AT11:AT13" si="21">AS11/AR11*100</f>
        <v>0</v>
      </c>
      <c r="AU11" s="9"/>
      <c r="AV11" s="9"/>
      <c r="AW11" s="9"/>
      <c r="AX11" s="9">
        <v>557</v>
      </c>
      <c r="AY11" s="9">
        <v>228</v>
      </c>
      <c r="AZ11" s="9">
        <f t="shared" si="17"/>
        <v>40.933572710951523</v>
      </c>
      <c r="BA11" s="9">
        <v>2395</v>
      </c>
      <c r="BB11" s="9">
        <v>0</v>
      </c>
      <c r="BC11" s="9">
        <f t="shared" si="5"/>
        <v>0</v>
      </c>
      <c r="BD11" s="9"/>
      <c r="BE11" s="9"/>
      <c r="BF11" s="9"/>
      <c r="BG11" s="9"/>
      <c r="BH11" s="9"/>
      <c r="BI11" s="9"/>
      <c r="BJ11" s="9">
        <v>4971.8999999999996</v>
      </c>
      <c r="BK11" s="9">
        <v>0</v>
      </c>
      <c r="BL11" s="9">
        <f t="shared" ref="BL11:BL17" si="22">BK11/BJ11*100</f>
        <v>0</v>
      </c>
      <c r="BM11" s="9"/>
      <c r="BN11" s="9"/>
      <c r="BO11" s="9"/>
      <c r="BP11" s="9">
        <v>8</v>
      </c>
      <c r="BQ11" s="9">
        <v>0</v>
      </c>
      <c r="BR11" s="9">
        <f t="shared" si="7"/>
        <v>0</v>
      </c>
      <c r="BS11" s="9"/>
      <c r="BT11" s="9"/>
      <c r="BU11" s="9"/>
      <c r="BV11" s="9">
        <v>2000</v>
      </c>
      <c r="BW11" s="9">
        <v>0</v>
      </c>
      <c r="BX11" s="9">
        <f>BW11/BV11*100</f>
        <v>0</v>
      </c>
      <c r="BY11" s="9"/>
      <c r="BZ11" s="9"/>
      <c r="CA11" s="9"/>
      <c r="CB11" s="9">
        <v>525</v>
      </c>
      <c r="CC11" s="9">
        <v>147.5</v>
      </c>
      <c r="CD11" s="9">
        <f t="shared" si="8"/>
        <v>28.095238095238095</v>
      </c>
      <c r="CE11" s="9">
        <v>1100</v>
      </c>
      <c r="CF11" s="9">
        <v>1100</v>
      </c>
      <c r="CG11" s="9">
        <f>CF11/CE11*100</f>
        <v>100</v>
      </c>
      <c r="CH11" s="9">
        <v>5533.9</v>
      </c>
      <c r="CI11" s="9">
        <v>1500</v>
      </c>
      <c r="CJ11" s="9">
        <f>CI11/CH11*100</f>
        <v>27.105657854316128</v>
      </c>
      <c r="CK11" s="9">
        <v>110.3</v>
      </c>
      <c r="CL11" s="9">
        <v>0</v>
      </c>
      <c r="CM11" s="9">
        <f t="shared" ref="CM11:CM17" si="23">CL11/CK11*100</f>
        <v>0</v>
      </c>
      <c r="CN11" s="10">
        <v>4.8</v>
      </c>
      <c r="CO11" s="10">
        <v>0</v>
      </c>
      <c r="CP11" s="6">
        <f t="shared" si="9"/>
        <v>0</v>
      </c>
      <c r="CQ11" s="10"/>
      <c r="CR11" s="10"/>
      <c r="CS11" s="9"/>
      <c r="CT11" s="9">
        <v>54</v>
      </c>
      <c r="CU11" s="9">
        <v>0</v>
      </c>
      <c r="CV11" s="6">
        <f t="shared" si="18"/>
        <v>0</v>
      </c>
      <c r="CW11" s="9">
        <v>623.9</v>
      </c>
      <c r="CX11" s="9">
        <v>200</v>
      </c>
      <c r="CY11" s="26">
        <f t="shared" si="10"/>
        <v>32.056419297964418</v>
      </c>
      <c r="CZ11" s="10"/>
      <c r="DA11" s="9"/>
      <c r="DB11" s="6"/>
      <c r="DC11" s="10">
        <v>74</v>
      </c>
      <c r="DD11" s="10">
        <v>0</v>
      </c>
      <c r="DE11" s="6">
        <f t="shared" si="12"/>
        <v>0</v>
      </c>
      <c r="DF11" s="9"/>
      <c r="DG11" s="9"/>
      <c r="DH11" s="9"/>
      <c r="DI11" s="9"/>
      <c r="DJ11" s="9"/>
      <c r="DK11" s="9"/>
      <c r="DL11" s="9"/>
      <c r="DM11" s="9"/>
      <c r="DN11" s="6"/>
      <c r="DO11" s="9"/>
      <c r="DP11" s="9"/>
      <c r="DQ11" s="9"/>
      <c r="DR11" s="9">
        <v>9</v>
      </c>
      <c r="DS11" s="10">
        <v>0</v>
      </c>
      <c r="DT11" s="6">
        <f t="shared" ref="DT11:DT17" si="24">DS11/DR11*100</f>
        <v>0</v>
      </c>
      <c r="DU11" s="9">
        <v>20393</v>
      </c>
      <c r="DV11" s="9">
        <v>5097</v>
      </c>
      <c r="DW11" s="9">
        <f t="shared" si="13"/>
        <v>24.993870445741187</v>
      </c>
      <c r="DX11" s="10">
        <v>104317</v>
      </c>
      <c r="DY11" s="9">
        <v>26079</v>
      </c>
      <c r="DZ11" s="26">
        <f t="shared" si="20"/>
        <v>24.999760345868843</v>
      </c>
      <c r="EA11" s="16">
        <f t="shared" si="14"/>
        <v>166076.90000000002</v>
      </c>
      <c r="EB11" s="16">
        <f t="shared" si="15"/>
        <v>34351.5</v>
      </c>
      <c r="EC11" s="3"/>
      <c r="ED11" s="3"/>
      <c r="EE11" s="3"/>
      <c r="EF11" s="3"/>
      <c r="EG11" s="3"/>
      <c r="EH11" s="3"/>
      <c r="EI11" s="3"/>
      <c r="EJ11" s="3"/>
    </row>
    <row r="12" spans="1:140" s="4" customFormat="1" ht="14.25" customHeight="1" x14ac:dyDescent="0.25">
      <c r="A12" s="8" t="s">
        <v>5</v>
      </c>
      <c r="B12" s="9"/>
      <c r="C12" s="9"/>
      <c r="D12" s="9"/>
      <c r="E12" s="9"/>
      <c r="F12" s="9"/>
      <c r="G12" s="9"/>
      <c r="H12" s="9">
        <v>112.1</v>
      </c>
      <c r="I12" s="9">
        <v>0</v>
      </c>
      <c r="J12" s="9">
        <v>822.2</v>
      </c>
      <c r="K12" s="9">
        <v>0</v>
      </c>
      <c r="L12" s="6">
        <f t="shared" si="0"/>
        <v>0</v>
      </c>
      <c r="M12" s="6">
        <f t="shared" si="1"/>
        <v>0</v>
      </c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>
        <v>97.4</v>
      </c>
      <c r="AD12" s="9">
        <v>0</v>
      </c>
      <c r="AE12" s="9">
        <f t="shared" si="2"/>
        <v>0</v>
      </c>
      <c r="AF12" s="9">
        <v>20000</v>
      </c>
      <c r="AG12" s="9">
        <v>0</v>
      </c>
      <c r="AH12" s="9">
        <f t="shared" si="16"/>
        <v>0</v>
      </c>
      <c r="AI12" s="9">
        <v>50000</v>
      </c>
      <c r="AJ12" s="9">
        <v>0</v>
      </c>
      <c r="AK12" s="9">
        <f>AJ12/AI12*100</f>
        <v>0</v>
      </c>
      <c r="AL12" s="9">
        <v>2673.5</v>
      </c>
      <c r="AM12" s="9">
        <v>0</v>
      </c>
      <c r="AN12" s="9">
        <f t="shared" si="3"/>
        <v>0</v>
      </c>
      <c r="AO12" s="9"/>
      <c r="AP12" s="9"/>
      <c r="AQ12" s="9"/>
      <c r="AR12" s="9"/>
      <c r="AS12" s="9"/>
      <c r="AT12" s="9"/>
      <c r="AU12" s="9"/>
      <c r="AV12" s="9"/>
      <c r="AW12" s="9"/>
      <c r="AX12" s="9">
        <v>294</v>
      </c>
      <c r="AY12" s="9">
        <v>107</v>
      </c>
      <c r="AZ12" s="9">
        <f t="shared" si="17"/>
        <v>36.394557823129254</v>
      </c>
      <c r="BA12" s="9">
        <v>2395</v>
      </c>
      <c r="BB12" s="9">
        <v>0</v>
      </c>
      <c r="BC12" s="9">
        <f t="shared" si="5"/>
        <v>0</v>
      </c>
      <c r="BD12" s="9">
        <v>554.5</v>
      </c>
      <c r="BE12" s="9">
        <v>0</v>
      </c>
      <c r="BF12" s="9">
        <f t="shared" ref="BF12:BF17" si="25">BE12/BD12*100</f>
        <v>0</v>
      </c>
      <c r="BG12" s="9">
        <v>2360</v>
      </c>
      <c r="BH12" s="9">
        <v>0</v>
      </c>
      <c r="BI12" s="9">
        <f t="shared" si="6"/>
        <v>0</v>
      </c>
      <c r="BJ12" s="9"/>
      <c r="BK12" s="9"/>
      <c r="BL12" s="9"/>
      <c r="BM12" s="9">
        <v>113.6</v>
      </c>
      <c r="BN12" s="9">
        <v>0</v>
      </c>
      <c r="BO12" s="9">
        <f t="shared" ref="BO12:BO17" si="26">BN12/BM12*100</f>
        <v>0</v>
      </c>
      <c r="BP12" s="9">
        <v>5.3</v>
      </c>
      <c r="BQ12" s="9">
        <v>0</v>
      </c>
      <c r="BR12" s="9">
        <f t="shared" si="7"/>
        <v>0</v>
      </c>
      <c r="BS12" s="9"/>
      <c r="BT12" s="9"/>
      <c r="BU12" s="9"/>
      <c r="BV12" s="9"/>
      <c r="BW12" s="9"/>
      <c r="BX12" s="9"/>
      <c r="BY12" s="9"/>
      <c r="BZ12" s="9"/>
      <c r="CA12" s="9"/>
      <c r="CB12" s="9">
        <v>304.39999999999998</v>
      </c>
      <c r="CC12" s="9">
        <v>85.5</v>
      </c>
      <c r="CD12" s="9">
        <f t="shared" si="8"/>
        <v>28.088042049934298</v>
      </c>
      <c r="CE12" s="9"/>
      <c r="CF12" s="9"/>
      <c r="CG12" s="9"/>
      <c r="CH12" s="9"/>
      <c r="CI12" s="9"/>
      <c r="CJ12" s="9"/>
      <c r="CK12" s="9"/>
      <c r="CL12" s="9"/>
      <c r="CM12" s="9"/>
      <c r="CN12" s="10"/>
      <c r="CO12" s="10"/>
      <c r="CP12" s="6"/>
      <c r="CQ12" s="10"/>
      <c r="CR12" s="10"/>
      <c r="CS12" s="9"/>
      <c r="CT12" s="9">
        <v>37</v>
      </c>
      <c r="CU12" s="9">
        <v>0</v>
      </c>
      <c r="CV12" s="6">
        <f t="shared" si="18"/>
        <v>0</v>
      </c>
      <c r="CW12" s="9">
        <v>1005.6</v>
      </c>
      <c r="CX12" s="9">
        <v>273.8</v>
      </c>
      <c r="CY12" s="26">
        <f t="shared" si="10"/>
        <v>27.227525855210821</v>
      </c>
      <c r="CZ12" s="10">
        <v>2018</v>
      </c>
      <c r="DA12" s="9">
        <v>0</v>
      </c>
      <c r="DB12" s="6">
        <f t="shared" si="11"/>
        <v>0</v>
      </c>
      <c r="DC12" s="10">
        <v>111.7</v>
      </c>
      <c r="DD12" s="10">
        <v>0</v>
      </c>
      <c r="DE12" s="6">
        <f t="shared" si="12"/>
        <v>0</v>
      </c>
      <c r="DF12" s="9"/>
      <c r="DG12" s="9"/>
      <c r="DH12" s="9"/>
      <c r="DI12" s="9"/>
      <c r="DJ12" s="9"/>
      <c r="DK12" s="9"/>
      <c r="DL12" s="9"/>
      <c r="DM12" s="9"/>
      <c r="DN12" s="6"/>
      <c r="DO12" s="9">
        <v>40</v>
      </c>
      <c r="DP12" s="9">
        <v>0</v>
      </c>
      <c r="DQ12" s="9">
        <f t="shared" si="19"/>
        <v>0</v>
      </c>
      <c r="DR12" s="9"/>
      <c r="DS12" s="10"/>
      <c r="DT12" s="6"/>
      <c r="DU12" s="9">
        <v>385</v>
      </c>
      <c r="DV12" s="9">
        <v>87</v>
      </c>
      <c r="DW12" s="9">
        <f t="shared" si="13"/>
        <v>22.597402597402596</v>
      </c>
      <c r="DX12" s="10">
        <v>81446</v>
      </c>
      <c r="DY12" s="9">
        <v>20361</v>
      </c>
      <c r="DZ12" s="26">
        <f t="shared" si="20"/>
        <v>24.999386096309212</v>
      </c>
      <c r="EA12" s="16">
        <f t="shared" si="14"/>
        <v>164775.29999999999</v>
      </c>
      <c r="EB12" s="16">
        <f t="shared" si="15"/>
        <v>20914.3</v>
      </c>
      <c r="EC12" s="3"/>
      <c r="ED12" s="3"/>
      <c r="EE12" s="3"/>
      <c r="EF12" s="3"/>
      <c r="EG12" s="3"/>
      <c r="EH12" s="3"/>
      <c r="EI12" s="3"/>
      <c r="EJ12" s="3"/>
    </row>
    <row r="13" spans="1:140" s="4" customFormat="1" ht="15.75" customHeight="1" x14ac:dyDescent="0.25">
      <c r="A13" s="8" t="s">
        <v>9</v>
      </c>
      <c r="B13" s="9"/>
      <c r="C13" s="9"/>
      <c r="D13" s="9"/>
      <c r="E13" s="9"/>
      <c r="F13" s="9"/>
      <c r="G13" s="9"/>
      <c r="H13" s="9">
        <v>104.7</v>
      </c>
      <c r="I13" s="9">
        <v>0</v>
      </c>
      <c r="J13" s="9">
        <v>767.4</v>
      </c>
      <c r="K13" s="9">
        <v>0</v>
      </c>
      <c r="L13" s="6">
        <f t="shared" si="0"/>
        <v>0</v>
      </c>
      <c r="M13" s="6">
        <f t="shared" si="1"/>
        <v>0</v>
      </c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>
        <v>54.3</v>
      </c>
      <c r="AD13" s="9">
        <v>0</v>
      </c>
      <c r="AE13" s="9">
        <f t="shared" si="2"/>
        <v>0</v>
      </c>
      <c r="AF13" s="9">
        <v>20000</v>
      </c>
      <c r="AG13" s="9">
        <v>0</v>
      </c>
      <c r="AH13" s="9">
        <f t="shared" si="16"/>
        <v>0</v>
      </c>
      <c r="AI13" s="9"/>
      <c r="AJ13" s="9"/>
      <c r="AK13" s="9"/>
      <c r="AL13" s="9">
        <v>1502.9</v>
      </c>
      <c r="AM13" s="9">
        <v>0</v>
      </c>
      <c r="AN13" s="9">
        <f t="shared" si="3"/>
        <v>0</v>
      </c>
      <c r="AO13" s="9"/>
      <c r="AP13" s="9"/>
      <c r="AQ13" s="9"/>
      <c r="AR13" s="9">
        <v>300</v>
      </c>
      <c r="AS13" s="9">
        <v>0</v>
      </c>
      <c r="AT13" s="9">
        <f t="shared" si="21"/>
        <v>0</v>
      </c>
      <c r="AU13" s="9"/>
      <c r="AV13" s="9"/>
      <c r="AW13" s="9"/>
      <c r="AX13" s="9">
        <v>288</v>
      </c>
      <c r="AY13" s="9">
        <v>100</v>
      </c>
      <c r="AZ13" s="9">
        <f t="shared" si="17"/>
        <v>34.722222222222221</v>
      </c>
      <c r="BA13" s="9">
        <v>2395</v>
      </c>
      <c r="BB13" s="9">
        <v>0</v>
      </c>
      <c r="BC13" s="9">
        <f t="shared" si="5"/>
        <v>0</v>
      </c>
      <c r="BD13" s="9">
        <v>316</v>
      </c>
      <c r="BE13" s="9">
        <v>0</v>
      </c>
      <c r="BF13" s="9">
        <f t="shared" si="25"/>
        <v>0</v>
      </c>
      <c r="BG13" s="9">
        <v>1900</v>
      </c>
      <c r="BH13" s="9">
        <v>0</v>
      </c>
      <c r="BI13" s="9">
        <f t="shared" si="6"/>
        <v>0</v>
      </c>
      <c r="BJ13" s="9">
        <v>2490</v>
      </c>
      <c r="BK13" s="9">
        <v>0</v>
      </c>
      <c r="BL13" s="9">
        <f t="shared" si="22"/>
        <v>0</v>
      </c>
      <c r="BM13" s="9"/>
      <c r="BN13" s="9"/>
      <c r="BO13" s="9"/>
      <c r="BP13" s="9">
        <v>4</v>
      </c>
      <c r="BQ13" s="9">
        <v>0</v>
      </c>
      <c r="BR13" s="9">
        <f t="shared" si="7"/>
        <v>0</v>
      </c>
      <c r="BS13" s="9"/>
      <c r="BT13" s="9"/>
      <c r="BU13" s="9"/>
      <c r="BV13" s="9"/>
      <c r="BW13" s="9"/>
      <c r="BX13" s="9"/>
      <c r="BY13" s="9"/>
      <c r="BZ13" s="9"/>
      <c r="CA13" s="9"/>
      <c r="CB13" s="9">
        <v>153.69999999999999</v>
      </c>
      <c r="CC13" s="9">
        <v>43.2</v>
      </c>
      <c r="CD13" s="9">
        <f t="shared" si="8"/>
        <v>28.106701366297987</v>
      </c>
      <c r="CE13" s="9"/>
      <c r="CF13" s="9"/>
      <c r="CG13" s="9"/>
      <c r="CH13" s="9"/>
      <c r="CI13" s="9"/>
      <c r="CJ13" s="9"/>
      <c r="CK13" s="9">
        <v>144.9</v>
      </c>
      <c r="CL13" s="9">
        <v>0</v>
      </c>
      <c r="CM13" s="9">
        <f t="shared" si="23"/>
        <v>0</v>
      </c>
      <c r="CN13" s="10"/>
      <c r="CO13" s="10"/>
      <c r="CP13" s="6"/>
      <c r="CQ13" s="10">
        <v>49</v>
      </c>
      <c r="CR13" s="10">
        <v>12.3</v>
      </c>
      <c r="CS13" s="9">
        <f t="shared" ref="CS13:CS17" si="27">CR13/CQ13*100</f>
        <v>25.102040816326532</v>
      </c>
      <c r="CT13" s="9">
        <v>22</v>
      </c>
      <c r="CU13" s="9">
        <v>0</v>
      </c>
      <c r="CV13" s="6">
        <f t="shared" si="18"/>
        <v>0</v>
      </c>
      <c r="CW13" s="9">
        <v>620.5</v>
      </c>
      <c r="CX13" s="9">
        <v>59</v>
      </c>
      <c r="CY13" s="26">
        <f t="shared" si="10"/>
        <v>9.5084609186140217</v>
      </c>
      <c r="CZ13" s="10">
        <v>1110</v>
      </c>
      <c r="DA13" s="9">
        <v>0</v>
      </c>
      <c r="DB13" s="6">
        <f t="shared" si="11"/>
        <v>0</v>
      </c>
      <c r="DC13" s="10">
        <v>76</v>
      </c>
      <c r="DD13" s="10">
        <v>0</v>
      </c>
      <c r="DE13" s="6">
        <f t="shared" si="12"/>
        <v>0</v>
      </c>
      <c r="DF13" s="9"/>
      <c r="DG13" s="9"/>
      <c r="DH13" s="9"/>
      <c r="DI13" s="9"/>
      <c r="DJ13" s="9"/>
      <c r="DK13" s="9"/>
      <c r="DL13" s="9"/>
      <c r="DM13" s="9"/>
      <c r="DN13" s="6"/>
      <c r="DO13" s="9"/>
      <c r="DP13" s="9"/>
      <c r="DQ13" s="9"/>
      <c r="DR13" s="9">
        <v>54</v>
      </c>
      <c r="DS13" s="10">
        <v>0</v>
      </c>
      <c r="DT13" s="6">
        <f t="shared" si="24"/>
        <v>0</v>
      </c>
      <c r="DU13" s="9"/>
      <c r="DV13" s="9"/>
      <c r="DW13" s="9"/>
      <c r="DX13" s="10">
        <v>105265</v>
      </c>
      <c r="DY13" s="9">
        <v>26316</v>
      </c>
      <c r="DZ13" s="26">
        <f t="shared" si="20"/>
        <v>24.999762504156177</v>
      </c>
      <c r="EA13" s="16">
        <f t="shared" si="14"/>
        <v>137617.4</v>
      </c>
      <c r="EB13" s="16">
        <f t="shared" si="15"/>
        <v>26530.5</v>
      </c>
      <c r="EC13" s="3"/>
      <c r="ED13" s="3"/>
      <c r="EE13" s="3"/>
      <c r="EF13" s="3"/>
      <c r="EG13" s="3"/>
      <c r="EH13" s="3"/>
      <c r="EI13" s="3"/>
      <c r="EJ13" s="3"/>
    </row>
    <row r="14" spans="1:140" s="4" customFormat="1" ht="15.75" customHeight="1" x14ac:dyDescent="0.25">
      <c r="A14" s="8" t="s">
        <v>6</v>
      </c>
      <c r="B14" s="9"/>
      <c r="C14" s="9"/>
      <c r="D14" s="9"/>
      <c r="E14" s="9"/>
      <c r="F14" s="9"/>
      <c r="G14" s="9"/>
      <c r="H14" s="9">
        <v>279.10000000000002</v>
      </c>
      <c r="I14" s="9">
        <v>0</v>
      </c>
      <c r="J14" s="9">
        <v>2046.4</v>
      </c>
      <c r="K14" s="9">
        <v>0</v>
      </c>
      <c r="L14" s="6">
        <f t="shared" si="0"/>
        <v>0</v>
      </c>
      <c r="M14" s="6">
        <f t="shared" si="1"/>
        <v>0</v>
      </c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>
        <v>166.7</v>
      </c>
      <c r="AD14" s="9">
        <v>0</v>
      </c>
      <c r="AE14" s="9">
        <f t="shared" si="2"/>
        <v>0</v>
      </c>
      <c r="AF14" s="9">
        <v>20000</v>
      </c>
      <c r="AG14" s="9">
        <v>0</v>
      </c>
      <c r="AH14" s="9">
        <f t="shared" si="16"/>
        <v>0</v>
      </c>
      <c r="AI14" s="9"/>
      <c r="AJ14" s="9"/>
      <c r="AK14" s="9"/>
      <c r="AL14" s="9">
        <v>4602.8999999999996</v>
      </c>
      <c r="AM14" s="9">
        <v>0</v>
      </c>
      <c r="AN14" s="9">
        <f t="shared" si="3"/>
        <v>0</v>
      </c>
      <c r="AO14" s="9"/>
      <c r="AP14" s="9"/>
      <c r="AQ14" s="9"/>
      <c r="AR14" s="9"/>
      <c r="AS14" s="9"/>
      <c r="AT14" s="9"/>
      <c r="AU14" s="9"/>
      <c r="AV14" s="9"/>
      <c r="AW14" s="9"/>
      <c r="AX14" s="9">
        <v>404</v>
      </c>
      <c r="AY14" s="9">
        <v>55</v>
      </c>
      <c r="AZ14" s="9">
        <f t="shared" si="17"/>
        <v>13.613861386138614</v>
      </c>
      <c r="BA14" s="9">
        <v>2395</v>
      </c>
      <c r="BB14" s="9">
        <v>0</v>
      </c>
      <c r="BC14" s="9">
        <f t="shared" si="5"/>
        <v>0</v>
      </c>
      <c r="BD14" s="9">
        <v>316</v>
      </c>
      <c r="BE14" s="9">
        <v>0</v>
      </c>
      <c r="BF14" s="9">
        <f t="shared" si="25"/>
        <v>0</v>
      </c>
      <c r="BG14" s="9">
        <v>1000</v>
      </c>
      <c r="BH14" s="9">
        <v>0</v>
      </c>
      <c r="BI14" s="9">
        <f t="shared" si="6"/>
        <v>0</v>
      </c>
      <c r="BJ14" s="9"/>
      <c r="BK14" s="9"/>
      <c r="BL14" s="9"/>
      <c r="BM14" s="9"/>
      <c r="BN14" s="9"/>
      <c r="BO14" s="9"/>
      <c r="BP14" s="9">
        <v>2.6</v>
      </c>
      <c r="BQ14" s="9">
        <v>0</v>
      </c>
      <c r="BR14" s="9">
        <f t="shared" si="7"/>
        <v>0</v>
      </c>
      <c r="BS14" s="9"/>
      <c r="BT14" s="9"/>
      <c r="BU14" s="9"/>
      <c r="BV14" s="9">
        <v>1000</v>
      </c>
      <c r="BW14" s="9">
        <v>0</v>
      </c>
      <c r="BX14" s="9">
        <f>BW14/BV14*100</f>
        <v>0</v>
      </c>
      <c r="BY14" s="9"/>
      <c r="BZ14" s="9"/>
      <c r="CA14" s="9"/>
      <c r="CB14" s="9">
        <v>510.9</v>
      </c>
      <c r="CC14" s="9">
        <v>143.6</v>
      </c>
      <c r="CD14" s="9">
        <f t="shared" si="8"/>
        <v>28.107261695047953</v>
      </c>
      <c r="CE14" s="9"/>
      <c r="CF14" s="9"/>
      <c r="CG14" s="9"/>
      <c r="CH14" s="9"/>
      <c r="CI14" s="9"/>
      <c r="CJ14" s="9"/>
      <c r="CK14" s="9"/>
      <c r="CL14" s="9"/>
      <c r="CM14" s="9"/>
      <c r="CN14" s="10"/>
      <c r="CO14" s="10"/>
      <c r="CP14" s="6"/>
      <c r="CQ14" s="10"/>
      <c r="CR14" s="10"/>
      <c r="CS14" s="9"/>
      <c r="CT14" s="9"/>
      <c r="CU14" s="9"/>
      <c r="CV14" s="6"/>
      <c r="CW14" s="9">
        <v>1324.3</v>
      </c>
      <c r="CX14" s="9">
        <v>140</v>
      </c>
      <c r="CY14" s="26">
        <f t="shared" si="10"/>
        <v>10.571622744091218</v>
      </c>
      <c r="CZ14" s="10">
        <v>2736.1</v>
      </c>
      <c r="DA14" s="9">
        <v>0</v>
      </c>
      <c r="DB14" s="6">
        <f t="shared" si="11"/>
        <v>0</v>
      </c>
      <c r="DC14" s="10">
        <v>103.6</v>
      </c>
      <c r="DD14" s="10">
        <v>0</v>
      </c>
      <c r="DE14" s="6">
        <f t="shared" si="12"/>
        <v>0</v>
      </c>
      <c r="DF14" s="9"/>
      <c r="DG14" s="9"/>
      <c r="DH14" s="9"/>
      <c r="DI14" s="9"/>
      <c r="DJ14" s="9"/>
      <c r="DK14" s="9"/>
      <c r="DL14" s="9"/>
      <c r="DM14" s="9"/>
      <c r="DN14" s="6"/>
      <c r="DO14" s="9"/>
      <c r="DP14" s="9"/>
      <c r="DQ14" s="9"/>
      <c r="DR14" s="9"/>
      <c r="DS14" s="10"/>
      <c r="DT14" s="6"/>
      <c r="DU14" s="9"/>
      <c r="DV14" s="9"/>
      <c r="DW14" s="9"/>
      <c r="DX14" s="10">
        <v>61113</v>
      </c>
      <c r="DY14" s="9">
        <v>15276</v>
      </c>
      <c r="DZ14" s="26">
        <f t="shared" si="20"/>
        <v>24.996318295616319</v>
      </c>
      <c r="EA14" s="16">
        <f t="shared" si="14"/>
        <v>98000.6</v>
      </c>
      <c r="EB14" s="16">
        <f t="shared" si="15"/>
        <v>15614.6</v>
      </c>
      <c r="EC14" s="3"/>
      <c r="ED14" s="3"/>
      <c r="EE14" s="3"/>
      <c r="EF14" s="3"/>
      <c r="EG14" s="3"/>
      <c r="EH14" s="3"/>
      <c r="EI14" s="3"/>
      <c r="EJ14" s="3"/>
    </row>
    <row r="15" spans="1:140" s="4" customFormat="1" x14ac:dyDescent="0.25">
      <c r="A15" s="8" t="s">
        <v>7</v>
      </c>
      <c r="B15" s="9"/>
      <c r="C15" s="9"/>
      <c r="D15" s="9"/>
      <c r="E15" s="9"/>
      <c r="F15" s="9"/>
      <c r="G15" s="9"/>
      <c r="H15" s="9">
        <v>239.2</v>
      </c>
      <c r="I15" s="9">
        <v>0</v>
      </c>
      <c r="J15" s="9">
        <v>1754.1</v>
      </c>
      <c r="K15" s="9">
        <v>0</v>
      </c>
      <c r="L15" s="6">
        <f t="shared" si="0"/>
        <v>0</v>
      </c>
      <c r="M15" s="6">
        <f t="shared" si="1"/>
        <v>0</v>
      </c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>
        <v>80421.399999999994</v>
      </c>
      <c r="AA15" s="9">
        <v>0</v>
      </c>
      <c r="AB15" s="9">
        <f>AA15/Z15*100</f>
        <v>0</v>
      </c>
      <c r="AC15" s="9">
        <v>152.30000000000001</v>
      </c>
      <c r="AD15" s="9">
        <v>0</v>
      </c>
      <c r="AE15" s="9">
        <f t="shared" si="2"/>
        <v>0</v>
      </c>
      <c r="AF15" s="9">
        <v>20000</v>
      </c>
      <c r="AG15" s="9">
        <v>0</v>
      </c>
      <c r="AH15" s="9">
        <f t="shared" si="16"/>
        <v>0</v>
      </c>
      <c r="AI15" s="9"/>
      <c r="AJ15" s="9"/>
      <c r="AK15" s="9"/>
      <c r="AL15" s="9">
        <v>4214.1000000000004</v>
      </c>
      <c r="AM15" s="9">
        <v>0</v>
      </c>
      <c r="AN15" s="9">
        <f t="shared" si="3"/>
        <v>0</v>
      </c>
      <c r="AO15" s="9"/>
      <c r="AP15" s="9"/>
      <c r="AQ15" s="9"/>
      <c r="AR15" s="9"/>
      <c r="AS15" s="9"/>
      <c r="AT15" s="9"/>
      <c r="AU15" s="9"/>
      <c r="AV15" s="9"/>
      <c r="AW15" s="9"/>
      <c r="AX15" s="9">
        <v>38</v>
      </c>
      <c r="AY15" s="9">
        <v>0</v>
      </c>
      <c r="AZ15" s="9">
        <f t="shared" si="17"/>
        <v>0</v>
      </c>
      <c r="BA15" s="9">
        <v>1900</v>
      </c>
      <c r="BB15" s="9">
        <v>0</v>
      </c>
      <c r="BC15" s="9">
        <f t="shared" si="5"/>
        <v>0</v>
      </c>
      <c r="BD15" s="9">
        <v>2118</v>
      </c>
      <c r="BE15" s="9">
        <v>0</v>
      </c>
      <c r="BF15" s="9">
        <f t="shared" si="25"/>
        <v>0</v>
      </c>
      <c r="BG15" s="9">
        <v>4226.8999999999996</v>
      </c>
      <c r="BH15" s="9">
        <v>0</v>
      </c>
      <c r="BI15" s="9">
        <f t="shared" si="6"/>
        <v>0</v>
      </c>
      <c r="BJ15" s="9">
        <v>1819.2</v>
      </c>
      <c r="BK15" s="9">
        <v>0</v>
      </c>
      <c r="BL15" s="9">
        <f t="shared" si="22"/>
        <v>0</v>
      </c>
      <c r="BM15" s="9"/>
      <c r="BN15" s="9"/>
      <c r="BO15" s="9"/>
      <c r="BP15" s="9">
        <v>4</v>
      </c>
      <c r="BQ15" s="9">
        <v>0</v>
      </c>
      <c r="BR15" s="9">
        <f t="shared" si="7"/>
        <v>0</v>
      </c>
      <c r="BS15" s="9"/>
      <c r="BT15" s="9"/>
      <c r="BU15" s="9"/>
      <c r="BV15" s="9"/>
      <c r="BW15" s="9"/>
      <c r="BX15" s="9"/>
      <c r="BY15" s="9"/>
      <c r="BZ15" s="9"/>
      <c r="CA15" s="9"/>
      <c r="CB15" s="9">
        <v>299.8</v>
      </c>
      <c r="CC15" s="9">
        <v>84.2</v>
      </c>
      <c r="CD15" s="9">
        <f t="shared" si="8"/>
        <v>28.085390260173448</v>
      </c>
      <c r="CE15" s="9"/>
      <c r="CF15" s="9"/>
      <c r="CG15" s="9"/>
      <c r="CH15" s="9"/>
      <c r="CI15" s="9"/>
      <c r="CJ15" s="9"/>
      <c r="CK15" s="9"/>
      <c r="CL15" s="9"/>
      <c r="CM15" s="9"/>
      <c r="CN15" s="10">
        <v>24.2</v>
      </c>
      <c r="CO15" s="10">
        <v>0</v>
      </c>
      <c r="CP15" s="6">
        <f t="shared" si="9"/>
        <v>0</v>
      </c>
      <c r="CQ15" s="10">
        <v>58</v>
      </c>
      <c r="CR15" s="10">
        <v>0</v>
      </c>
      <c r="CS15" s="9">
        <f t="shared" si="27"/>
        <v>0</v>
      </c>
      <c r="CT15" s="9">
        <v>35</v>
      </c>
      <c r="CU15" s="9">
        <v>0</v>
      </c>
      <c r="CV15" s="6">
        <f>CU15/CT15*100</f>
        <v>0</v>
      </c>
      <c r="CW15" s="9">
        <v>1588.7</v>
      </c>
      <c r="CX15" s="9">
        <v>401.9</v>
      </c>
      <c r="CY15" s="26">
        <f t="shared" si="10"/>
        <v>25.297412979165351</v>
      </c>
      <c r="CZ15" s="10">
        <v>1538.3</v>
      </c>
      <c r="DA15" s="9">
        <v>0</v>
      </c>
      <c r="DB15" s="6">
        <f t="shared" si="11"/>
        <v>0</v>
      </c>
      <c r="DC15" s="10">
        <v>131</v>
      </c>
      <c r="DD15" s="10">
        <v>0</v>
      </c>
      <c r="DE15" s="6">
        <f t="shared" si="12"/>
        <v>0</v>
      </c>
      <c r="DF15" s="9"/>
      <c r="DG15" s="9"/>
      <c r="DH15" s="9"/>
      <c r="DI15" s="9"/>
      <c r="DJ15" s="9"/>
      <c r="DK15" s="9"/>
      <c r="DL15" s="9"/>
      <c r="DM15" s="9"/>
      <c r="DN15" s="6"/>
      <c r="DO15" s="9"/>
      <c r="DP15" s="9"/>
      <c r="DQ15" s="9"/>
      <c r="DR15" s="9"/>
      <c r="DS15" s="10"/>
      <c r="DT15" s="6"/>
      <c r="DU15" s="9">
        <v>7926</v>
      </c>
      <c r="DV15" s="9">
        <v>1980</v>
      </c>
      <c r="DW15" s="9">
        <f t="shared" si="13"/>
        <v>24.981074943224829</v>
      </c>
      <c r="DX15" s="10">
        <v>52216</v>
      </c>
      <c r="DY15" s="9">
        <v>13053</v>
      </c>
      <c r="DZ15" s="26">
        <f t="shared" si="20"/>
        <v>24.998084878198252</v>
      </c>
      <c r="EA15" s="16">
        <f t="shared" si="14"/>
        <v>180704.2</v>
      </c>
      <c r="EB15" s="16">
        <f t="shared" si="15"/>
        <v>15519.1</v>
      </c>
      <c r="EC15" s="3"/>
      <c r="ED15" s="3"/>
      <c r="EE15" s="3"/>
      <c r="EF15" s="3"/>
      <c r="EG15" s="3"/>
      <c r="EH15" s="3"/>
      <c r="EI15" s="3"/>
      <c r="EJ15" s="3"/>
    </row>
    <row r="16" spans="1:140" s="4" customFormat="1" x14ac:dyDescent="0.25">
      <c r="A16" s="12" t="s">
        <v>8</v>
      </c>
      <c r="B16" s="13"/>
      <c r="C16" s="13"/>
      <c r="D16" s="13"/>
      <c r="E16" s="13"/>
      <c r="F16" s="13"/>
      <c r="G16" s="13"/>
      <c r="H16" s="13">
        <v>249.2</v>
      </c>
      <c r="I16" s="9">
        <v>0</v>
      </c>
      <c r="J16" s="13">
        <v>1827.2</v>
      </c>
      <c r="K16" s="9">
        <v>0</v>
      </c>
      <c r="L16" s="6">
        <f t="shared" si="0"/>
        <v>0</v>
      </c>
      <c r="M16" s="6">
        <f t="shared" si="1"/>
        <v>0</v>
      </c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9"/>
      <c r="Y16" s="9"/>
      <c r="Z16" s="13"/>
      <c r="AA16" s="9"/>
      <c r="AB16" s="9"/>
      <c r="AC16" s="13">
        <v>175.7</v>
      </c>
      <c r="AD16" s="9">
        <v>0</v>
      </c>
      <c r="AE16" s="9">
        <f t="shared" si="2"/>
        <v>0</v>
      </c>
      <c r="AF16" s="9">
        <v>20000</v>
      </c>
      <c r="AG16" s="9">
        <v>0</v>
      </c>
      <c r="AH16" s="9">
        <f t="shared" si="16"/>
        <v>0</v>
      </c>
      <c r="AI16" s="13"/>
      <c r="AJ16" s="13"/>
      <c r="AK16" s="13"/>
      <c r="AL16" s="13">
        <v>4919.3999999999996</v>
      </c>
      <c r="AM16" s="9">
        <v>0</v>
      </c>
      <c r="AN16" s="9">
        <f t="shared" si="3"/>
        <v>0</v>
      </c>
      <c r="AO16" s="13"/>
      <c r="AP16" s="13"/>
      <c r="AQ16" s="13"/>
      <c r="AR16" s="13"/>
      <c r="AS16" s="13"/>
      <c r="AT16" s="9"/>
      <c r="AU16" s="13"/>
      <c r="AV16" s="13"/>
      <c r="AW16" s="9"/>
      <c r="AX16" s="13">
        <v>419</v>
      </c>
      <c r="AY16" s="13">
        <v>225.5</v>
      </c>
      <c r="AZ16" s="9">
        <f t="shared" si="17"/>
        <v>53.818615751789977</v>
      </c>
      <c r="BA16" s="13">
        <v>2395</v>
      </c>
      <c r="BB16" s="13">
        <v>0</v>
      </c>
      <c r="BC16" s="9">
        <f t="shared" si="5"/>
        <v>0</v>
      </c>
      <c r="BD16" s="13">
        <v>317</v>
      </c>
      <c r="BE16" s="13">
        <v>0</v>
      </c>
      <c r="BF16" s="9">
        <f t="shared" si="25"/>
        <v>0</v>
      </c>
      <c r="BG16" s="13">
        <v>459.9</v>
      </c>
      <c r="BH16" s="13">
        <v>0</v>
      </c>
      <c r="BI16" s="9">
        <f t="shared" si="6"/>
        <v>0</v>
      </c>
      <c r="BJ16" s="13"/>
      <c r="BK16" s="13"/>
      <c r="BL16" s="9"/>
      <c r="BM16" s="13"/>
      <c r="BN16" s="13"/>
      <c r="BO16" s="9"/>
      <c r="BP16" s="13">
        <v>2.6</v>
      </c>
      <c r="BQ16" s="13">
        <v>0</v>
      </c>
      <c r="BR16" s="9">
        <f t="shared" si="7"/>
        <v>0</v>
      </c>
      <c r="BS16" s="9">
        <v>1000</v>
      </c>
      <c r="BT16" s="13">
        <v>0</v>
      </c>
      <c r="BU16" s="13"/>
      <c r="BV16" s="13"/>
      <c r="BW16" s="13"/>
      <c r="BX16" s="13"/>
      <c r="BY16" s="13">
        <v>1636.4</v>
      </c>
      <c r="BZ16" s="13">
        <v>0</v>
      </c>
      <c r="CA16" s="13">
        <f>BZ16/BY16*100</f>
        <v>0</v>
      </c>
      <c r="CB16" s="13">
        <v>369.9</v>
      </c>
      <c r="CC16" s="13">
        <v>103.9</v>
      </c>
      <c r="CD16" s="9">
        <f t="shared" si="8"/>
        <v>28.088672614220062</v>
      </c>
      <c r="CE16" s="13"/>
      <c r="CF16" s="13"/>
      <c r="CG16" s="13"/>
      <c r="CH16" s="13"/>
      <c r="CI16" s="13"/>
      <c r="CJ16" s="13"/>
      <c r="CK16" s="13"/>
      <c r="CL16" s="13"/>
      <c r="CM16" s="9"/>
      <c r="CN16" s="14"/>
      <c r="CO16" s="14"/>
      <c r="CP16" s="6"/>
      <c r="CQ16" s="14"/>
      <c r="CR16" s="14"/>
      <c r="CS16" s="9"/>
      <c r="CT16" s="13">
        <v>35</v>
      </c>
      <c r="CU16" s="13">
        <v>0</v>
      </c>
      <c r="CV16" s="6">
        <f>CU16/CT16*100</f>
        <v>0</v>
      </c>
      <c r="CW16" s="13">
        <v>1615.9</v>
      </c>
      <c r="CX16" s="13">
        <v>534</v>
      </c>
      <c r="CY16" s="26">
        <f t="shared" si="10"/>
        <v>33.046599418280834</v>
      </c>
      <c r="CZ16" s="14">
        <v>3201.7</v>
      </c>
      <c r="DA16" s="9">
        <v>0</v>
      </c>
      <c r="DB16" s="6">
        <f t="shared" si="11"/>
        <v>0</v>
      </c>
      <c r="DC16" s="14">
        <v>76.400000000000006</v>
      </c>
      <c r="DD16" s="10">
        <v>0</v>
      </c>
      <c r="DE16" s="6">
        <f t="shared" si="12"/>
        <v>0</v>
      </c>
      <c r="DF16" s="13"/>
      <c r="DG16" s="13"/>
      <c r="DH16" s="13"/>
      <c r="DI16" s="13"/>
      <c r="DJ16" s="13"/>
      <c r="DK16" s="9"/>
      <c r="DL16" s="13">
        <v>250</v>
      </c>
      <c r="DM16" s="13">
        <v>0</v>
      </c>
      <c r="DN16" s="6">
        <f t="shared" ref="DN16:DN17" si="28">DM16/DL16*100</f>
        <v>0</v>
      </c>
      <c r="DO16" s="13"/>
      <c r="DP16" s="13"/>
      <c r="DQ16" s="9"/>
      <c r="DR16" s="13"/>
      <c r="DS16" s="14"/>
      <c r="DT16" s="6"/>
      <c r="DU16" s="9">
        <v>19726</v>
      </c>
      <c r="DV16" s="9">
        <v>4929</v>
      </c>
      <c r="DW16" s="9">
        <f t="shared" si="13"/>
        <v>24.987326371286628</v>
      </c>
      <c r="DX16" s="10">
        <v>137439</v>
      </c>
      <c r="DY16" s="9">
        <v>34359</v>
      </c>
      <c r="DZ16" s="26">
        <f t="shared" si="20"/>
        <v>24.999454303363674</v>
      </c>
      <c r="EA16" s="16">
        <f t="shared" si="14"/>
        <v>196115.3</v>
      </c>
      <c r="EB16" s="16">
        <f t="shared" si="15"/>
        <v>40151.4</v>
      </c>
      <c r="EC16" s="3"/>
      <c r="ED16" s="3"/>
      <c r="EE16" s="3"/>
      <c r="EF16" s="3"/>
      <c r="EG16" s="3"/>
      <c r="EH16" s="3"/>
      <c r="EI16" s="3"/>
      <c r="EJ16" s="3"/>
    </row>
    <row r="17" spans="1:134" s="2" customFormat="1" ht="14.25" x14ac:dyDescent="0.25">
      <c r="A17" s="15" t="s">
        <v>10</v>
      </c>
      <c r="B17" s="16">
        <f>SUM(B8:B16)</f>
        <v>247</v>
      </c>
      <c r="C17" s="16">
        <f t="shared" ref="C17:E17" si="29">SUM(C8:C16)</f>
        <v>0</v>
      </c>
      <c r="D17" s="16">
        <f t="shared" si="29"/>
        <v>1810</v>
      </c>
      <c r="E17" s="16">
        <f t="shared" si="29"/>
        <v>0</v>
      </c>
      <c r="F17" s="16">
        <f>C17/B17*100</f>
        <v>0</v>
      </c>
      <c r="G17" s="16">
        <f>E17/D17*100</f>
        <v>0</v>
      </c>
      <c r="H17" s="16">
        <f>SUM(H8:H16)</f>
        <v>3986.9999999999995</v>
      </c>
      <c r="I17" s="16">
        <f>SUM(I8:I16)</f>
        <v>0</v>
      </c>
      <c r="J17" s="16">
        <f>SUM(J8:J16)</f>
        <v>29234.600000000002</v>
      </c>
      <c r="K17" s="16">
        <f>SUM(K8:K16)</f>
        <v>0</v>
      </c>
      <c r="L17" s="7">
        <f t="shared" si="0"/>
        <v>0</v>
      </c>
      <c r="M17" s="7">
        <f t="shared" si="1"/>
        <v>0</v>
      </c>
      <c r="N17" s="16">
        <f>SUM(N8:N16)</f>
        <v>26585.599999999999</v>
      </c>
      <c r="O17" s="16">
        <f t="shared" ref="O17:Q17" si="30">SUM(O8:O16)</f>
        <v>0</v>
      </c>
      <c r="P17" s="16">
        <f t="shared" si="30"/>
        <v>194960.7</v>
      </c>
      <c r="Q17" s="16">
        <f t="shared" si="30"/>
        <v>0</v>
      </c>
      <c r="R17" s="16">
        <f>O17/N17*100</f>
        <v>0</v>
      </c>
      <c r="S17" s="16">
        <f>Q17/P17*100</f>
        <v>0</v>
      </c>
      <c r="T17" s="16">
        <f>SUM(T8:T16)</f>
        <v>6609.9</v>
      </c>
      <c r="U17" s="16">
        <f t="shared" ref="U17:W17" si="31">SUM(U8:U16)</f>
        <v>1318.6</v>
      </c>
      <c r="V17" s="16">
        <f t="shared" si="31"/>
        <v>40000</v>
      </c>
      <c r="W17" s="16">
        <f t="shared" si="31"/>
        <v>7980.1</v>
      </c>
      <c r="X17" s="16">
        <f t="shared" ref="X17" si="32">U17/T17*100</f>
        <v>19.948864581915007</v>
      </c>
      <c r="Y17" s="16">
        <f t="shared" ref="Y17" si="33">W17/V17*100</f>
        <v>19.95025</v>
      </c>
      <c r="Z17" s="16">
        <f>SUM(Z8:Z16)</f>
        <v>80421.399999999994</v>
      </c>
      <c r="AA17" s="16">
        <f>SUM(AA8:AA16)</f>
        <v>0</v>
      </c>
      <c r="AB17" s="16">
        <f t="shared" ref="AB17" si="34">AA17/Z17*100</f>
        <v>0</v>
      </c>
      <c r="AC17" s="16">
        <f>SUM(AC8:AC16)</f>
        <v>3148.0999999999995</v>
      </c>
      <c r="AD17" s="16">
        <f>SUM(AD8:AD16)</f>
        <v>0</v>
      </c>
      <c r="AE17" s="16">
        <f t="shared" si="2"/>
        <v>0</v>
      </c>
      <c r="AF17" s="16">
        <f>SUM(AF8:AF16)</f>
        <v>160000</v>
      </c>
      <c r="AG17" s="16">
        <f>SUM(AG8:AG16)</f>
        <v>0</v>
      </c>
      <c r="AH17" s="16">
        <f t="shared" si="16"/>
        <v>0</v>
      </c>
      <c r="AI17" s="16">
        <f>SUM(AI8:AI16)</f>
        <v>50000</v>
      </c>
      <c r="AJ17" s="16">
        <f>SUM(AJ8:AJ16)</f>
        <v>0</v>
      </c>
      <c r="AK17" s="16">
        <f t="shared" ref="AK17" si="35">AJ17/AI17*100</f>
        <v>0</v>
      </c>
      <c r="AL17" s="16">
        <f>SUM(AL8:AL16)</f>
        <v>40352</v>
      </c>
      <c r="AM17" s="16">
        <f>SUM(AM8:AM16)</f>
        <v>0</v>
      </c>
      <c r="AN17" s="16">
        <f t="shared" ref="AN17" si="36">AM17/AL17*100</f>
        <v>0</v>
      </c>
      <c r="AO17" s="16">
        <f>SUM(AO8:AO16)</f>
        <v>9836</v>
      </c>
      <c r="AP17" s="16">
        <f>SUM(AP8:AP16)</f>
        <v>0</v>
      </c>
      <c r="AQ17" s="16">
        <f t="shared" ref="AQ17" si="37">AP17/AO17*100</f>
        <v>0</v>
      </c>
      <c r="AR17" s="16">
        <f>SUM(AR8:AR16)</f>
        <v>1500</v>
      </c>
      <c r="AS17" s="16">
        <f>SUM(AS8:AS16)</f>
        <v>0</v>
      </c>
      <c r="AT17" s="16">
        <f t="shared" ref="AT17" si="38">AS17/AR17*100</f>
        <v>0</v>
      </c>
      <c r="AU17" s="16">
        <f>SUM(AU8:AU16)</f>
        <v>2330</v>
      </c>
      <c r="AV17" s="16">
        <f>SUM(AV8:AV16)</f>
        <v>945.3</v>
      </c>
      <c r="AW17" s="16">
        <f t="shared" ref="AW17" si="39">AV17/AU17*100</f>
        <v>40.570815450643778</v>
      </c>
      <c r="AX17" s="16">
        <f>SUM(AX8:AX16)</f>
        <v>2365</v>
      </c>
      <c r="AY17" s="16">
        <f>SUM(AY8:AY16)</f>
        <v>855.5</v>
      </c>
      <c r="AZ17" s="16">
        <f t="shared" si="17"/>
        <v>36.173361522198732</v>
      </c>
      <c r="BA17" s="16">
        <f>SUM(BA8:BA16)</f>
        <v>19577.599999999999</v>
      </c>
      <c r="BB17" s="16">
        <f>SUM(BB8:BB16)</f>
        <v>0</v>
      </c>
      <c r="BC17" s="16">
        <f t="shared" si="5"/>
        <v>0</v>
      </c>
      <c r="BD17" s="16">
        <f>SUM(BD8:BD16)</f>
        <v>3938.5</v>
      </c>
      <c r="BE17" s="16">
        <f>SUM(BE8:BE16)</f>
        <v>0</v>
      </c>
      <c r="BF17" s="16">
        <f t="shared" si="25"/>
        <v>0</v>
      </c>
      <c r="BG17" s="16">
        <f>SUM(BG8:BG16)</f>
        <v>19923.7</v>
      </c>
      <c r="BH17" s="16">
        <f>SUM(BH8:BH16)</f>
        <v>0</v>
      </c>
      <c r="BI17" s="9">
        <f t="shared" si="6"/>
        <v>0</v>
      </c>
      <c r="BJ17" s="16">
        <f>SUM(BJ8:BJ16)</f>
        <v>10000</v>
      </c>
      <c r="BK17" s="16">
        <f>SUM(BK8:BK16)</f>
        <v>0</v>
      </c>
      <c r="BL17" s="16">
        <f t="shared" si="22"/>
        <v>0</v>
      </c>
      <c r="BM17" s="16">
        <f>SUM(BM8:BM16)</f>
        <v>170.39999999999998</v>
      </c>
      <c r="BN17" s="16">
        <f>SUM(BN8:BN16)</f>
        <v>0</v>
      </c>
      <c r="BO17" s="16">
        <f t="shared" si="26"/>
        <v>0</v>
      </c>
      <c r="BP17" s="16">
        <f>SUM(BP8:BP16)</f>
        <v>47.800000000000004</v>
      </c>
      <c r="BQ17" s="16">
        <f>SUM(BQ8:BQ16)</f>
        <v>0</v>
      </c>
      <c r="BR17" s="16">
        <f t="shared" si="7"/>
        <v>0</v>
      </c>
      <c r="BS17" s="16">
        <f>SUM(BS8:BS16)</f>
        <v>2000</v>
      </c>
      <c r="BT17" s="16">
        <f>SUM(BT8:BT16)</f>
        <v>0</v>
      </c>
      <c r="BU17" s="16"/>
      <c r="BV17" s="16">
        <f>SUM(BV8:BV16)</f>
        <v>4000</v>
      </c>
      <c r="BW17" s="16">
        <f>SUM(BW8:BW16)</f>
        <v>0</v>
      </c>
      <c r="BX17" s="16">
        <f>BW17/BV17*100</f>
        <v>0</v>
      </c>
      <c r="BY17" s="16">
        <f>SUM(BY8:BY16)</f>
        <v>1636.4</v>
      </c>
      <c r="BZ17" s="16">
        <f>SUM(BZ8:BZ16)</f>
        <v>0</v>
      </c>
      <c r="CA17" s="16">
        <f>BZ17/BY17*100</f>
        <v>0</v>
      </c>
      <c r="CB17" s="16">
        <f>SUM(CB8:CB16)</f>
        <v>7112.4999999999991</v>
      </c>
      <c r="CC17" s="16">
        <f>SUM(CC8:CC16)</f>
        <v>2000</v>
      </c>
      <c r="CD17" s="16">
        <f t="shared" si="8"/>
        <v>28.119507908611602</v>
      </c>
      <c r="CE17" s="16">
        <f>SUM(CE8:CE16)</f>
        <v>1100</v>
      </c>
      <c r="CF17" s="16">
        <f>SUM(CF8:CF16)</f>
        <v>1100</v>
      </c>
      <c r="CG17" s="16">
        <f>CF17/CE17*100</f>
        <v>100</v>
      </c>
      <c r="CH17" s="16">
        <f>SUM(CH8:CH16)</f>
        <v>5533.9</v>
      </c>
      <c r="CI17" s="16">
        <f>SUM(CI8:CI16)</f>
        <v>1500</v>
      </c>
      <c r="CJ17" s="16">
        <f>CI17/CH17*100</f>
        <v>27.105657854316128</v>
      </c>
      <c r="CK17" s="16">
        <f>SUM(CK8:CK16)</f>
        <v>400</v>
      </c>
      <c r="CL17" s="16">
        <f>SUM(CL8:CL16)</f>
        <v>0</v>
      </c>
      <c r="CM17" s="16">
        <f t="shared" si="23"/>
        <v>0</v>
      </c>
      <c r="CN17" s="11">
        <f>SUM(CN8:CN16)</f>
        <v>1000</v>
      </c>
      <c r="CO17" s="11">
        <f>SUM(CO8:CO16)</f>
        <v>0</v>
      </c>
      <c r="CP17" s="7">
        <f t="shared" si="9"/>
        <v>0</v>
      </c>
      <c r="CQ17" s="11">
        <f>SUM(CQ8:CQ16)</f>
        <v>5480.8</v>
      </c>
      <c r="CR17" s="11">
        <f>SUM(CR8:CR16)</f>
        <v>1200.0999999999999</v>
      </c>
      <c r="CS17" s="16">
        <f t="shared" si="27"/>
        <v>21.896438476134868</v>
      </c>
      <c r="CT17" s="16">
        <f>SUM(CT8:CT16)</f>
        <v>250</v>
      </c>
      <c r="CU17" s="16">
        <f>SUM(CU8:CU16)</f>
        <v>0</v>
      </c>
      <c r="CV17" s="7">
        <f>CU17/CT17*100</f>
        <v>0</v>
      </c>
      <c r="CW17" s="16">
        <f>SUM(CW8:CW16)</f>
        <v>29665.9</v>
      </c>
      <c r="CX17" s="16">
        <f>SUM(CX8:CX16)</f>
        <v>7332.9000000000005</v>
      </c>
      <c r="CY17" s="27">
        <f t="shared" si="10"/>
        <v>24.718279236429705</v>
      </c>
      <c r="CZ17" s="16">
        <f>SUM(CZ8:CZ16)</f>
        <v>35956.399999999994</v>
      </c>
      <c r="DA17" s="16">
        <f>SUM(DA8:DA16)</f>
        <v>0</v>
      </c>
      <c r="DB17" s="7">
        <f t="shared" si="11"/>
        <v>0</v>
      </c>
      <c r="DC17" s="11">
        <f>SUM(DC8:DC16)</f>
        <v>1764</v>
      </c>
      <c r="DD17" s="11">
        <f>SUM(DD8:DD16)</f>
        <v>0</v>
      </c>
      <c r="DE17" s="7">
        <f t="shared" si="12"/>
        <v>0</v>
      </c>
      <c r="DF17" s="16">
        <f>SUM(DF8:DF16)</f>
        <v>41799.9</v>
      </c>
      <c r="DG17" s="16">
        <f>SUM(DG8:DG16)</f>
        <v>0</v>
      </c>
      <c r="DH17" s="16">
        <f>DG17/DF17*100</f>
        <v>0</v>
      </c>
      <c r="DI17" s="16">
        <f>SUM(DI8:DI16)</f>
        <v>365</v>
      </c>
      <c r="DJ17" s="16">
        <f>SUM(DJ8:DJ16)</f>
        <v>0</v>
      </c>
      <c r="DK17" s="16">
        <f>DJ17/DI17*100</f>
        <v>0</v>
      </c>
      <c r="DL17" s="16">
        <f>SUM(DL8:DL16)</f>
        <v>521.5</v>
      </c>
      <c r="DM17" s="16">
        <f>SUM(DM9:DM16)</f>
        <v>0</v>
      </c>
      <c r="DN17" s="6">
        <f t="shared" si="28"/>
        <v>0</v>
      </c>
      <c r="DO17" s="16">
        <f>SUM(DO8:DO16)</f>
        <v>130</v>
      </c>
      <c r="DP17" s="16">
        <f>SUM(DP8:DP16)</f>
        <v>50</v>
      </c>
      <c r="DQ17" s="9">
        <f t="shared" si="19"/>
        <v>38.461538461538467</v>
      </c>
      <c r="DR17" s="11">
        <f>SUM(DR8:DR16)</f>
        <v>100</v>
      </c>
      <c r="DS17" s="11">
        <f>SUM(DS8:DS16)</f>
        <v>37</v>
      </c>
      <c r="DT17" s="7">
        <f t="shared" si="24"/>
        <v>37</v>
      </c>
      <c r="DU17" s="16">
        <f>SUM(DU7:DU16)</f>
        <v>100000</v>
      </c>
      <c r="DV17" s="16">
        <f>SUM(DV8:DV16)</f>
        <v>24984</v>
      </c>
      <c r="DW17" s="16">
        <f t="shared" si="13"/>
        <v>24.984000000000002</v>
      </c>
      <c r="DX17" s="11">
        <f>SUM(DX8:DX16)</f>
        <v>629500</v>
      </c>
      <c r="DY17" s="16">
        <f>SUM(DY8:DY16)</f>
        <v>157368</v>
      </c>
      <c r="DZ17" s="27">
        <f t="shared" si="20"/>
        <v>24.99888800635425</v>
      </c>
      <c r="EA17" s="16">
        <f t="shared" si="14"/>
        <v>1575361.6</v>
      </c>
      <c r="EB17" s="16">
        <f t="shared" si="15"/>
        <v>206671.5</v>
      </c>
    </row>
    <row r="18" spans="1:134" x14ac:dyDescent="0.25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134" x14ac:dyDescent="0.25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134" x14ac:dyDescent="0.25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134" x14ac:dyDescent="0.25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ED21" t="s">
        <v>19</v>
      </c>
    </row>
    <row r="22" spans="1:134" x14ac:dyDescent="0.2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134" x14ac:dyDescent="0.25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134" x14ac:dyDescent="0.25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134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134" x14ac:dyDescent="0.25">
      <c r="A26" s="17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134" x14ac:dyDescent="0.25">
      <c r="A27" s="17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134" x14ac:dyDescent="0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134" x14ac:dyDescent="0.2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134" x14ac:dyDescent="0.2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134" x14ac:dyDescent="0.25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134" x14ac:dyDescent="0.25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</sheetData>
  <mergeCells count="94">
    <mergeCell ref="A3:AV3"/>
    <mergeCell ref="EA5:EB5"/>
    <mergeCell ref="AR5:AS5"/>
    <mergeCell ref="CG5:CG7"/>
    <mergeCell ref="CJ5:CJ7"/>
    <mergeCell ref="CM5:CM7"/>
    <mergeCell ref="CP5:CP7"/>
    <mergeCell ref="CS5:CS7"/>
    <mergeCell ref="CH5:CI5"/>
    <mergeCell ref="CK5:CL5"/>
    <mergeCell ref="CN5:CO5"/>
    <mergeCell ref="CQ5:CR5"/>
    <mergeCell ref="DR5:DS5"/>
    <mergeCell ref="DL5:DM5"/>
    <mergeCell ref="DT5:DT7"/>
    <mergeCell ref="DW5:DW7"/>
    <mergeCell ref="DZ5:DZ7"/>
    <mergeCell ref="DQ5:DQ7"/>
    <mergeCell ref="DX5:DY5"/>
    <mergeCell ref="DU5:DV5"/>
    <mergeCell ref="BS5:BT5"/>
    <mergeCell ref="CD5:CD7"/>
    <mergeCell ref="DC5:DD5"/>
    <mergeCell ref="DF5:DG5"/>
    <mergeCell ref="AQ5:AQ7"/>
    <mergeCell ref="AT5:AT7"/>
    <mergeCell ref="AW5:AW7"/>
    <mergeCell ref="BA5:BB5"/>
    <mergeCell ref="AX5:AY5"/>
    <mergeCell ref="BI5:BI7"/>
    <mergeCell ref="BD5:BE5"/>
    <mergeCell ref="AU5:AV5"/>
    <mergeCell ref="CE5:CF5"/>
    <mergeCell ref="BM5:BN5"/>
    <mergeCell ref="BV5:BW5"/>
    <mergeCell ref="BY5:BZ5"/>
    <mergeCell ref="CB5:CC5"/>
    <mergeCell ref="BO5:BO7"/>
    <mergeCell ref="BJ5:BK5"/>
    <mergeCell ref="BL5:BL7"/>
    <mergeCell ref="BR5:BR7"/>
    <mergeCell ref="BX5:BX7"/>
    <mergeCell ref="CA5:CA7"/>
    <mergeCell ref="BP5:BQ5"/>
    <mergeCell ref="Z5:AA6"/>
    <mergeCell ref="A5:A7"/>
    <mergeCell ref="DO5:DP5"/>
    <mergeCell ref="CV5:CV7"/>
    <mergeCell ref="CY5:CY7"/>
    <mergeCell ref="DE5:DE7"/>
    <mergeCell ref="DH5:DH7"/>
    <mergeCell ref="DK5:DK7"/>
    <mergeCell ref="DN5:DN7"/>
    <mergeCell ref="CT5:CU5"/>
    <mergeCell ref="DI5:DJ5"/>
    <mergeCell ref="CZ5:DA5"/>
    <mergeCell ref="CW5:CX5"/>
    <mergeCell ref="BG5:BH5"/>
    <mergeCell ref="AZ5:AZ7"/>
    <mergeCell ref="BC5:BC7"/>
    <mergeCell ref="AH5:AH7"/>
    <mergeCell ref="AC5:AD5"/>
    <mergeCell ref="AB5:AB7"/>
    <mergeCell ref="AE5:AE7"/>
    <mergeCell ref="AF5:AG5"/>
    <mergeCell ref="AI5:AJ5"/>
    <mergeCell ref="AK5:AK7"/>
    <mergeCell ref="AL5:AM5"/>
    <mergeCell ref="AN5:AN7"/>
    <mergeCell ref="AO5:AP5"/>
    <mergeCell ref="T5:W5"/>
    <mergeCell ref="T6:U6"/>
    <mergeCell ref="V6:W6"/>
    <mergeCell ref="X5:Y5"/>
    <mergeCell ref="X6:X7"/>
    <mergeCell ref="Y6:Y7"/>
    <mergeCell ref="N5:Q5"/>
    <mergeCell ref="R5:S5"/>
    <mergeCell ref="N6:O6"/>
    <mergeCell ref="P6:Q6"/>
    <mergeCell ref="R6:R7"/>
    <mergeCell ref="S6:S7"/>
    <mergeCell ref="H5:K5"/>
    <mergeCell ref="L5:M5"/>
    <mergeCell ref="H6:I6"/>
    <mergeCell ref="J6:K6"/>
    <mergeCell ref="L6:L7"/>
    <mergeCell ref="M6:M7"/>
    <mergeCell ref="B5:E5"/>
    <mergeCell ref="F5:G5"/>
    <mergeCell ref="F6:F7"/>
    <mergeCell ref="G6:G7"/>
    <mergeCell ref="B6:C6"/>
    <mergeCell ref="D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9"/>
  <sheetViews>
    <sheetView tabSelected="1" workbookViewId="0">
      <selection activeCell="J22" sqref="J22"/>
    </sheetView>
  </sheetViews>
  <sheetFormatPr defaultRowHeight="15" x14ac:dyDescent="0.25"/>
  <cols>
    <col min="1" max="1" width="34.7109375" customWidth="1"/>
    <col min="2" max="2" width="14.5703125" customWidth="1"/>
    <col min="3" max="3" width="13" customWidth="1"/>
    <col min="5" max="5" width="14.5703125" customWidth="1"/>
    <col min="6" max="6" width="12.42578125" customWidth="1"/>
    <col min="8" max="8" width="18.28515625" customWidth="1"/>
    <col min="9" max="9" width="15" customWidth="1"/>
    <col min="11" max="11" width="14.85546875" customWidth="1"/>
    <col min="12" max="12" width="13.28515625" customWidth="1"/>
    <col min="14" max="14" width="16.28515625" customWidth="1"/>
    <col min="15" max="15" width="14" customWidth="1"/>
    <col min="16" max="16" width="11.140625" customWidth="1"/>
    <col min="17" max="17" width="15.85546875" customWidth="1"/>
    <col min="18" max="18" width="15.42578125" customWidth="1"/>
    <col min="20" max="20" width="16.28515625" customWidth="1"/>
    <col min="21" max="21" width="12" customWidth="1"/>
    <col min="23" max="23" width="14" customWidth="1"/>
    <col min="24" max="24" width="12.28515625" customWidth="1"/>
    <col min="26" max="26" width="14.7109375" customWidth="1"/>
    <col min="27" max="27" width="14" customWidth="1"/>
    <col min="29" max="31" width="14.5703125" customWidth="1"/>
    <col min="32" max="32" width="13.7109375" customWidth="1"/>
    <col min="33" max="33" width="11.42578125" customWidth="1"/>
    <col min="34" max="34" width="12.85546875" customWidth="1"/>
    <col min="38" max="38" width="15" customWidth="1"/>
    <col min="39" max="39" width="14.42578125" customWidth="1"/>
    <col min="41" max="41" width="15.28515625" customWidth="1"/>
    <col min="42" max="42" width="14.5703125" customWidth="1"/>
    <col min="44" max="44" width="16.85546875" customWidth="1"/>
    <col min="45" max="45" width="17.85546875" customWidth="1"/>
    <col min="46" max="46" width="10.42578125" customWidth="1"/>
    <col min="47" max="47" width="15.85546875" customWidth="1"/>
    <col min="48" max="48" width="14.5703125" customWidth="1"/>
    <col min="49" max="49" width="10.42578125" customWidth="1"/>
    <col min="50" max="50" width="12.28515625" customWidth="1"/>
    <col min="51" max="51" width="14.85546875" customWidth="1"/>
    <col min="53" max="53" width="10.7109375" customWidth="1"/>
    <col min="54" max="54" width="12" customWidth="1"/>
  </cols>
  <sheetData>
    <row r="1" spans="1:48" s="1" customFormat="1" x14ac:dyDescent="0.25"/>
    <row r="2" spans="1:48" s="1" customFormat="1" ht="18.75" x14ac:dyDescent="0.3">
      <c r="A2" s="108" t="s">
        <v>53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</row>
    <row r="3" spans="1:48" s="1" customFormat="1" x14ac:dyDescent="0.25"/>
    <row r="4" spans="1:48" s="1" customFormat="1" x14ac:dyDescent="0.25"/>
    <row r="5" spans="1:48" s="25" customFormat="1" ht="240.75" customHeight="1" x14ac:dyDescent="0.2">
      <c r="A5" s="90" t="s">
        <v>0</v>
      </c>
      <c r="B5" s="98" t="s">
        <v>54</v>
      </c>
      <c r="C5" s="114"/>
      <c r="D5" s="95" t="s">
        <v>12</v>
      </c>
      <c r="E5" s="98" t="s">
        <v>55</v>
      </c>
      <c r="F5" s="114"/>
      <c r="G5" s="95" t="s">
        <v>12</v>
      </c>
      <c r="H5" s="98" t="s">
        <v>56</v>
      </c>
      <c r="I5" s="115"/>
      <c r="J5" s="92" t="s">
        <v>12</v>
      </c>
      <c r="K5" s="82" t="s">
        <v>57</v>
      </c>
      <c r="L5" s="89"/>
      <c r="M5" s="95" t="s">
        <v>12</v>
      </c>
      <c r="N5" s="82" t="s">
        <v>58</v>
      </c>
      <c r="O5" s="89"/>
      <c r="P5" s="92" t="s">
        <v>12</v>
      </c>
      <c r="Q5" s="98" t="s">
        <v>59</v>
      </c>
      <c r="R5" s="114"/>
      <c r="S5" s="95" t="s">
        <v>12</v>
      </c>
      <c r="T5" s="98" t="s">
        <v>62</v>
      </c>
      <c r="U5" s="121"/>
      <c r="V5" s="92" t="s">
        <v>12</v>
      </c>
      <c r="W5" s="113" t="s">
        <v>63</v>
      </c>
      <c r="X5" s="114"/>
      <c r="Y5" s="92" t="s">
        <v>12</v>
      </c>
      <c r="Z5" s="113" t="s">
        <v>64</v>
      </c>
      <c r="AA5" s="114"/>
      <c r="AB5" s="92" t="s">
        <v>12</v>
      </c>
      <c r="AC5" s="82" t="s">
        <v>65</v>
      </c>
      <c r="AD5" s="111"/>
      <c r="AE5" s="111"/>
      <c r="AF5" s="89"/>
      <c r="AG5" s="80" t="s">
        <v>12</v>
      </c>
      <c r="AH5" s="75"/>
      <c r="AI5" s="98" t="s">
        <v>18</v>
      </c>
      <c r="AJ5" s="114"/>
      <c r="AK5" s="92" t="s">
        <v>12</v>
      </c>
      <c r="AL5" s="98" t="s">
        <v>66</v>
      </c>
      <c r="AM5" s="114"/>
      <c r="AN5" s="95" t="s">
        <v>12</v>
      </c>
      <c r="AO5" s="82" t="s">
        <v>67</v>
      </c>
      <c r="AP5" s="89"/>
      <c r="AQ5" s="92" t="s">
        <v>12</v>
      </c>
      <c r="AR5" s="113" t="s">
        <v>68</v>
      </c>
      <c r="AS5" s="114"/>
      <c r="AT5" s="92" t="s">
        <v>12</v>
      </c>
      <c r="AU5" s="120" t="s">
        <v>15</v>
      </c>
      <c r="AV5" s="115"/>
    </row>
    <row r="6" spans="1:48" s="25" customFormat="1" x14ac:dyDescent="0.2">
      <c r="A6" s="78"/>
      <c r="B6" s="100"/>
      <c r="C6" s="101"/>
      <c r="D6" s="96"/>
      <c r="E6" s="100"/>
      <c r="F6" s="101"/>
      <c r="G6" s="96"/>
      <c r="H6" s="116"/>
      <c r="I6" s="117"/>
      <c r="J6" s="93"/>
      <c r="K6" s="32"/>
      <c r="L6" s="43"/>
      <c r="M6" s="96"/>
      <c r="N6" s="32"/>
      <c r="O6" s="43"/>
      <c r="P6" s="93"/>
      <c r="Q6" s="100"/>
      <c r="R6" s="101"/>
      <c r="S6" s="96"/>
      <c r="T6" s="122"/>
      <c r="U6" s="123"/>
      <c r="V6" s="93"/>
      <c r="W6" s="46"/>
      <c r="X6" s="47"/>
      <c r="Y6" s="93"/>
      <c r="Z6" s="46"/>
      <c r="AA6" s="47"/>
      <c r="AB6" s="93"/>
      <c r="AC6" s="82" t="s">
        <v>60</v>
      </c>
      <c r="AD6" s="87"/>
      <c r="AE6" s="111" t="s">
        <v>61</v>
      </c>
      <c r="AF6" s="88"/>
      <c r="AG6" s="74" t="s">
        <v>74</v>
      </c>
      <c r="AH6" s="74" t="s">
        <v>75</v>
      </c>
      <c r="AI6" s="100"/>
      <c r="AJ6" s="101"/>
      <c r="AK6" s="93"/>
      <c r="AL6" s="100"/>
      <c r="AM6" s="101"/>
      <c r="AN6" s="96"/>
      <c r="AO6" s="48"/>
      <c r="AP6" s="49"/>
      <c r="AQ6" s="93"/>
      <c r="AR6" s="46"/>
      <c r="AS6" s="47"/>
      <c r="AT6" s="93"/>
      <c r="AU6" s="50"/>
      <c r="AV6" s="49"/>
    </row>
    <row r="7" spans="1:48" s="25" customFormat="1" ht="54" customHeight="1" x14ac:dyDescent="0.2">
      <c r="A7" s="102"/>
      <c r="B7" s="41" t="s">
        <v>13</v>
      </c>
      <c r="C7" s="7" t="s">
        <v>11</v>
      </c>
      <c r="D7" s="110"/>
      <c r="E7" s="41" t="s">
        <v>13</v>
      </c>
      <c r="F7" s="7" t="s">
        <v>11</v>
      </c>
      <c r="G7" s="110"/>
      <c r="H7" s="41" t="s">
        <v>13</v>
      </c>
      <c r="I7" s="7" t="s">
        <v>11</v>
      </c>
      <c r="J7" s="112"/>
      <c r="K7" s="7" t="s">
        <v>13</v>
      </c>
      <c r="L7" s="7" t="s">
        <v>11</v>
      </c>
      <c r="M7" s="110"/>
      <c r="N7" s="41" t="s">
        <v>13</v>
      </c>
      <c r="O7" s="7" t="s">
        <v>11</v>
      </c>
      <c r="P7" s="79"/>
      <c r="Q7" s="41" t="s">
        <v>13</v>
      </c>
      <c r="R7" s="7" t="s">
        <v>11</v>
      </c>
      <c r="S7" s="110"/>
      <c r="T7" s="44" t="s">
        <v>13</v>
      </c>
      <c r="U7" s="44" t="s">
        <v>11</v>
      </c>
      <c r="V7" s="112"/>
      <c r="W7" s="41" t="s">
        <v>13</v>
      </c>
      <c r="X7" s="7" t="s">
        <v>11</v>
      </c>
      <c r="Y7" s="112"/>
      <c r="Z7" s="41" t="s">
        <v>13</v>
      </c>
      <c r="AA7" s="7" t="s">
        <v>11</v>
      </c>
      <c r="AB7" s="112"/>
      <c r="AC7" s="7" t="s">
        <v>13</v>
      </c>
      <c r="AD7" s="7" t="s">
        <v>11</v>
      </c>
      <c r="AE7" s="7" t="s">
        <v>13</v>
      </c>
      <c r="AF7" s="7" t="s">
        <v>11</v>
      </c>
      <c r="AG7" s="85"/>
      <c r="AH7" s="85"/>
      <c r="AI7" s="7" t="s">
        <v>13</v>
      </c>
      <c r="AJ7" s="7" t="s">
        <v>11</v>
      </c>
      <c r="AK7" s="112"/>
      <c r="AL7" s="41" t="s">
        <v>13</v>
      </c>
      <c r="AM7" s="7" t="s">
        <v>11</v>
      </c>
      <c r="AN7" s="110"/>
      <c r="AO7" s="41" t="s">
        <v>13</v>
      </c>
      <c r="AP7" s="7" t="s">
        <v>11</v>
      </c>
      <c r="AQ7" s="110"/>
      <c r="AR7" s="41" t="s">
        <v>13</v>
      </c>
      <c r="AS7" s="7" t="s">
        <v>11</v>
      </c>
      <c r="AT7" s="110"/>
      <c r="AU7" s="41" t="s">
        <v>13</v>
      </c>
      <c r="AV7" s="7" t="s">
        <v>11</v>
      </c>
    </row>
    <row r="8" spans="1:48" s="25" customFormat="1" ht="17.25" customHeight="1" x14ac:dyDescent="0.2">
      <c r="A8" s="8" t="s">
        <v>1</v>
      </c>
      <c r="B8" s="9"/>
      <c r="C8" s="9"/>
      <c r="D8" s="9"/>
      <c r="E8" s="9">
        <v>13388.7</v>
      </c>
      <c r="F8" s="9">
        <v>3347.1</v>
      </c>
      <c r="G8" s="9">
        <f>F8/E8*100</f>
        <v>24.999439826122028</v>
      </c>
      <c r="H8" s="9">
        <v>16366.5</v>
      </c>
      <c r="I8" s="9">
        <v>3273.3</v>
      </c>
      <c r="J8" s="9">
        <f>I8/H8*100</f>
        <v>20</v>
      </c>
      <c r="K8" s="51">
        <v>1008074.8</v>
      </c>
      <c r="L8" s="9">
        <v>224522.5</v>
      </c>
      <c r="M8" s="9">
        <f>L8/K8*100</f>
        <v>22.272404785835338</v>
      </c>
      <c r="N8" s="9">
        <v>5025.6000000000004</v>
      </c>
      <c r="O8" s="9">
        <v>836.4</v>
      </c>
      <c r="P8" s="9">
        <f>O8/N8*100</f>
        <v>16.642788920725881</v>
      </c>
      <c r="Q8" s="9">
        <v>22422.9</v>
      </c>
      <c r="R8" s="9">
        <v>4187.6000000000004</v>
      </c>
      <c r="S8" s="9">
        <f>R8/Q8*100</f>
        <v>18.675550441735904</v>
      </c>
      <c r="T8" s="9">
        <v>3256</v>
      </c>
      <c r="U8" s="9">
        <v>0</v>
      </c>
      <c r="V8" s="9">
        <f>U8/T8*100</f>
        <v>0</v>
      </c>
      <c r="W8" s="9">
        <v>2316.8000000000002</v>
      </c>
      <c r="X8" s="9">
        <v>579.1</v>
      </c>
      <c r="Y8" s="9">
        <f>X8/W8*100</f>
        <v>24.995683701657455</v>
      </c>
      <c r="Z8" s="9">
        <v>3441.3</v>
      </c>
      <c r="AA8" s="9">
        <v>764.5</v>
      </c>
      <c r="AB8" s="9">
        <f>AA8/Z8*100</f>
        <v>22.215441838839972</v>
      </c>
      <c r="AC8" s="9">
        <v>158804.29999999999</v>
      </c>
      <c r="AD8" s="9">
        <v>15248.3</v>
      </c>
      <c r="AE8" s="9">
        <v>12502.9</v>
      </c>
      <c r="AF8" s="9">
        <v>0</v>
      </c>
      <c r="AG8" s="9">
        <f>AD8/AC8*100</f>
        <v>9.6019440279639774</v>
      </c>
      <c r="AH8" s="9">
        <f>AF8/AE8*100</f>
        <v>0</v>
      </c>
      <c r="AI8" s="9">
        <v>18961.7</v>
      </c>
      <c r="AJ8" s="9">
        <v>4740.7</v>
      </c>
      <c r="AK8" s="9">
        <f>AJ8/AI8*100</f>
        <v>25.001450291904202</v>
      </c>
      <c r="AL8" s="9">
        <v>847126.2</v>
      </c>
      <c r="AM8" s="9">
        <v>173679.3</v>
      </c>
      <c r="AN8" s="9">
        <f>AM8/AL8*100</f>
        <v>20.502175472792601</v>
      </c>
      <c r="AO8" s="9">
        <v>919.3</v>
      </c>
      <c r="AP8" s="9">
        <v>48.7</v>
      </c>
      <c r="AQ8" s="9">
        <f t="shared" ref="AQ8:AQ10" si="0">AP8/AO8*100</f>
        <v>5.2975089742195154</v>
      </c>
      <c r="AR8" s="9">
        <v>2355.5</v>
      </c>
      <c r="AS8" s="9">
        <v>797.1</v>
      </c>
      <c r="AT8" s="9">
        <f>AS8/AR8*100</f>
        <v>33.839949055402251</v>
      </c>
      <c r="AU8" s="9">
        <f>B8+E8+H8+K8+N8+Q8+T8+W8+Z8+AC8+AE8+AI8+AL8+AO8+AR8</f>
        <v>2114962.5</v>
      </c>
      <c r="AV8" s="9">
        <f>C8+F8+I8+L8+O8+R8+U8+X8+AA8+AD8+AF8+AJ8+AM8+AP8+AS8</f>
        <v>432024.6</v>
      </c>
    </row>
    <row r="9" spans="1:48" s="25" customFormat="1" ht="12" x14ac:dyDescent="0.2">
      <c r="A9" s="8" t="s">
        <v>2</v>
      </c>
      <c r="B9" s="9"/>
      <c r="C9" s="9"/>
      <c r="D9" s="9"/>
      <c r="E9" s="9">
        <v>1470.7</v>
      </c>
      <c r="F9" s="9">
        <v>418.6</v>
      </c>
      <c r="G9" s="9">
        <f t="shared" ref="G9:G16" si="1">F9/E9*100</f>
        <v>28.46263683960019</v>
      </c>
      <c r="H9" s="9">
        <v>1747.1</v>
      </c>
      <c r="I9" s="9">
        <v>313</v>
      </c>
      <c r="J9" s="9">
        <f t="shared" ref="J9:J17" si="2">I9/H9*100</f>
        <v>17.915402667277203</v>
      </c>
      <c r="K9" s="9">
        <v>215542.6</v>
      </c>
      <c r="L9" s="9">
        <v>43007.199999999997</v>
      </c>
      <c r="M9" s="9">
        <f>L9/K9*100</f>
        <v>19.95299305102564</v>
      </c>
      <c r="N9" s="9">
        <v>7813.2</v>
      </c>
      <c r="O9" s="9">
        <v>1562.7</v>
      </c>
      <c r="P9" s="9">
        <f t="shared" ref="P9:P17" si="3">O9/N9*100</f>
        <v>20.000767931193366</v>
      </c>
      <c r="Q9" s="9">
        <v>3131.6</v>
      </c>
      <c r="R9" s="9">
        <v>525.79999999999995</v>
      </c>
      <c r="S9" s="9">
        <f t="shared" ref="S9:S17" si="4">R9/Q9*100</f>
        <v>16.790139225954785</v>
      </c>
      <c r="T9" s="9">
        <v>2132</v>
      </c>
      <c r="U9" s="9">
        <v>0</v>
      </c>
      <c r="V9" s="9">
        <f t="shared" ref="V9:V17" si="5">U9/T9*100</f>
        <v>0</v>
      </c>
      <c r="W9" s="9">
        <v>1908.8</v>
      </c>
      <c r="X9" s="9">
        <v>477.2</v>
      </c>
      <c r="Y9" s="9">
        <f t="shared" ref="Y9:Y17" si="6">X9/W9*100</f>
        <v>25</v>
      </c>
      <c r="Z9" s="9">
        <v>1359.5</v>
      </c>
      <c r="AA9" s="9">
        <v>397.9</v>
      </c>
      <c r="AB9" s="9">
        <f t="shared" ref="AB9:AB17" si="7">AA9/Z9*100</f>
        <v>29.268113276940049</v>
      </c>
      <c r="AC9" s="9">
        <v>3448.2</v>
      </c>
      <c r="AD9" s="9">
        <v>0</v>
      </c>
      <c r="AE9" s="9"/>
      <c r="AF9" s="9">
        <v>0</v>
      </c>
      <c r="AG9" s="9">
        <f t="shared" ref="AG9:AG17" si="8">AD9/AC9*100</f>
        <v>0</v>
      </c>
      <c r="AH9" s="9"/>
      <c r="AI9" s="9">
        <v>4467.8999999999996</v>
      </c>
      <c r="AJ9" s="9">
        <v>1071.5999999999999</v>
      </c>
      <c r="AK9" s="9">
        <f t="shared" ref="AK9:AK16" si="9">AJ9/AI9*100</f>
        <v>23.984422211777346</v>
      </c>
      <c r="AL9" s="9">
        <v>79998.8</v>
      </c>
      <c r="AM9" s="9">
        <v>18876.5</v>
      </c>
      <c r="AN9" s="9">
        <f t="shared" ref="AN9:AN17" si="10">AM9/AL9*100</f>
        <v>23.595978939684095</v>
      </c>
      <c r="AO9" s="9">
        <v>272.3</v>
      </c>
      <c r="AP9" s="9">
        <v>65.7</v>
      </c>
      <c r="AQ9" s="9">
        <f t="shared" si="0"/>
        <v>24.127800220345208</v>
      </c>
      <c r="AR9" s="9">
        <v>1277.8</v>
      </c>
      <c r="AS9" s="9">
        <v>398.9</v>
      </c>
      <c r="AT9" s="9">
        <f t="shared" ref="AT9:AT17" si="11">AS9/AR9*100</f>
        <v>31.217717952731256</v>
      </c>
      <c r="AU9" s="9">
        <f t="shared" ref="AU9:AU17" si="12">B9+E9+H9+K9+N9+Q9+T9+W9+Z9+AC9+AE9+AI9+AL9+AO9+AR9</f>
        <v>324570.5</v>
      </c>
      <c r="AV9" s="9">
        <f t="shared" ref="AV9:AV17" si="13">C9+F9+I9+L9+O9+R9+U9+X9+AA9+AD9+AF9+AJ9+AM9+AP9+AS9</f>
        <v>67115.099999999991</v>
      </c>
    </row>
    <row r="10" spans="1:48" s="25" customFormat="1" ht="12" x14ac:dyDescent="0.2">
      <c r="A10" s="8" t="s">
        <v>3</v>
      </c>
      <c r="B10" s="9"/>
      <c r="C10" s="9"/>
      <c r="D10" s="9"/>
      <c r="E10" s="9">
        <v>701.8</v>
      </c>
      <c r="F10" s="9">
        <v>228.3</v>
      </c>
      <c r="G10" s="9">
        <f t="shared" si="1"/>
        <v>32.530635508691944</v>
      </c>
      <c r="H10" s="9">
        <v>886.5</v>
      </c>
      <c r="I10" s="9">
        <v>177.3</v>
      </c>
      <c r="J10" s="9">
        <f t="shared" si="2"/>
        <v>20</v>
      </c>
      <c r="K10" s="9">
        <v>79753.600000000006</v>
      </c>
      <c r="L10" s="9">
        <v>21405</v>
      </c>
      <c r="M10" s="9">
        <f t="shared" ref="M10:M16" si="14">L10/K10*100</f>
        <v>26.838913854672391</v>
      </c>
      <c r="N10" s="9">
        <v>4932.5</v>
      </c>
      <c r="O10" s="9">
        <v>874.4</v>
      </c>
      <c r="P10" s="9">
        <f t="shared" si="3"/>
        <v>17.727318803852</v>
      </c>
      <c r="Q10" s="9">
        <v>1507.8</v>
      </c>
      <c r="R10" s="9">
        <v>247.8</v>
      </c>
      <c r="S10" s="9">
        <f t="shared" si="4"/>
        <v>16.434540389972145</v>
      </c>
      <c r="T10" s="9">
        <v>2132</v>
      </c>
      <c r="U10" s="9">
        <v>0</v>
      </c>
      <c r="V10" s="9">
        <f t="shared" si="5"/>
        <v>0</v>
      </c>
      <c r="W10" s="9">
        <v>1752.9</v>
      </c>
      <c r="X10" s="9">
        <v>292.2</v>
      </c>
      <c r="Y10" s="9">
        <f t="shared" si="6"/>
        <v>16.669519082663015</v>
      </c>
      <c r="Z10" s="9">
        <v>1281.4000000000001</v>
      </c>
      <c r="AA10" s="9">
        <v>290.10000000000002</v>
      </c>
      <c r="AB10" s="9">
        <f t="shared" si="7"/>
        <v>22.639300764788512</v>
      </c>
      <c r="AC10" s="9"/>
      <c r="AD10" s="9"/>
      <c r="AE10" s="9"/>
      <c r="AF10" s="9"/>
      <c r="AG10" s="9"/>
      <c r="AH10" s="9"/>
      <c r="AI10" s="9">
        <v>3148.5</v>
      </c>
      <c r="AJ10" s="9">
        <v>864.6</v>
      </c>
      <c r="AK10" s="9">
        <f t="shared" si="9"/>
        <v>27.460695569318723</v>
      </c>
      <c r="AL10" s="9">
        <v>56320</v>
      </c>
      <c r="AM10" s="9">
        <v>15692.4</v>
      </c>
      <c r="AN10" s="9">
        <f t="shared" si="10"/>
        <v>27.862926136363637</v>
      </c>
      <c r="AO10" s="9">
        <v>263.3</v>
      </c>
      <c r="AP10" s="9">
        <v>61.9</v>
      </c>
      <c r="AQ10" s="9">
        <f t="shared" si="0"/>
        <v>23.509304975313331</v>
      </c>
      <c r="AR10" s="9">
        <v>1106.2</v>
      </c>
      <c r="AS10" s="9">
        <v>276.60000000000002</v>
      </c>
      <c r="AT10" s="9">
        <f t="shared" si="11"/>
        <v>25.004519978304106</v>
      </c>
      <c r="AU10" s="9">
        <f t="shared" si="12"/>
        <v>153786.5</v>
      </c>
      <c r="AV10" s="9">
        <f t="shared" si="13"/>
        <v>40410.6</v>
      </c>
    </row>
    <row r="11" spans="1:48" s="25" customFormat="1" ht="12" x14ac:dyDescent="0.2">
      <c r="A11" s="8" t="s">
        <v>4</v>
      </c>
      <c r="B11" s="9">
        <v>281.5</v>
      </c>
      <c r="C11" s="9">
        <v>70.400000000000006</v>
      </c>
      <c r="D11" s="9">
        <f>C11/B11*100</f>
        <v>25.008880994671408</v>
      </c>
      <c r="E11" s="9">
        <v>472.3</v>
      </c>
      <c r="F11" s="9">
        <v>117.9</v>
      </c>
      <c r="G11" s="9">
        <f t="shared" si="1"/>
        <v>24.962947279271649</v>
      </c>
      <c r="H11" s="9">
        <v>675.9</v>
      </c>
      <c r="I11" s="9">
        <v>200</v>
      </c>
      <c r="J11" s="9">
        <f t="shared" si="2"/>
        <v>29.590176061547567</v>
      </c>
      <c r="K11" s="9">
        <v>81460.100000000006</v>
      </c>
      <c r="L11" s="9">
        <v>19500</v>
      </c>
      <c r="M11" s="9">
        <f t="shared" si="14"/>
        <v>23.938099756813457</v>
      </c>
      <c r="N11" s="9">
        <v>3773.9</v>
      </c>
      <c r="O11" s="9">
        <v>754.8</v>
      </c>
      <c r="P11" s="9">
        <f t="shared" si="3"/>
        <v>20.000529955748693</v>
      </c>
      <c r="Q11" s="9">
        <v>721.7</v>
      </c>
      <c r="R11" s="9">
        <v>129.9</v>
      </c>
      <c r="S11" s="9">
        <f t="shared" si="4"/>
        <v>17.999168629624499</v>
      </c>
      <c r="T11" s="9">
        <v>2080</v>
      </c>
      <c r="U11" s="9">
        <v>0</v>
      </c>
      <c r="V11" s="9">
        <f t="shared" si="5"/>
        <v>0</v>
      </c>
      <c r="W11" s="9">
        <v>1041.7</v>
      </c>
      <c r="X11" s="9">
        <v>182.5</v>
      </c>
      <c r="Y11" s="9">
        <f t="shared" si="6"/>
        <v>17.519439377939904</v>
      </c>
      <c r="Z11" s="9">
        <v>687.5</v>
      </c>
      <c r="AA11" s="9">
        <v>164.2</v>
      </c>
      <c r="AB11" s="9">
        <f t="shared" si="7"/>
        <v>23.883636363636363</v>
      </c>
      <c r="AC11" s="9"/>
      <c r="AD11" s="9"/>
      <c r="AE11" s="9"/>
      <c r="AF11" s="9"/>
      <c r="AG11" s="9"/>
      <c r="AH11" s="9"/>
      <c r="AI11" s="9">
        <v>2790.3</v>
      </c>
      <c r="AJ11" s="9">
        <v>651.4</v>
      </c>
      <c r="AK11" s="9">
        <f t="shared" si="9"/>
        <v>23.345160018635987</v>
      </c>
      <c r="AL11" s="9">
        <v>18625.599999999999</v>
      </c>
      <c r="AM11" s="9">
        <v>3553</v>
      </c>
      <c r="AN11" s="9">
        <f t="shared" si="10"/>
        <v>19.075895541620135</v>
      </c>
      <c r="AO11" s="9">
        <v>80.400000000000006</v>
      </c>
      <c r="AP11" s="9">
        <v>22.7</v>
      </c>
      <c r="AQ11" s="9">
        <f>AP11/AO11*100</f>
        <v>28.233830845771141</v>
      </c>
      <c r="AR11" s="9">
        <v>1145.0999999999999</v>
      </c>
      <c r="AS11" s="9">
        <v>235.2</v>
      </c>
      <c r="AT11" s="9">
        <f t="shared" si="11"/>
        <v>20.539690856693742</v>
      </c>
      <c r="AU11" s="9">
        <f t="shared" si="12"/>
        <v>113836</v>
      </c>
      <c r="AV11" s="9">
        <f t="shared" si="13"/>
        <v>25582.000000000004</v>
      </c>
    </row>
    <row r="12" spans="1:48" s="25" customFormat="1" ht="12" x14ac:dyDescent="0.2">
      <c r="A12" s="8" t="s">
        <v>5</v>
      </c>
      <c r="B12" s="9"/>
      <c r="C12" s="9"/>
      <c r="D12" s="9"/>
      <c r="E12" s="9">
        <v>931.6</v>
      </c>
      <c r="F12" s="9">
        <v>232.8</v>
      </c>
      <c r="G12" s="9">
        <f t="shared" si="1"/>
        <v>24.989265779304421</v>
      </c>
      <c r="H12" s="9">
        <v>800.5</v>
      </c>
      <c r="I12" s="9">
        <v>160.1</v>
      </c>
      <c r="J12" s="9">
        <f t="shared" si="2"/>
        <v>20</v>
      </c>
      <c r="K12" s="9">
        <v>63816.4</v>
      </c>
      <c r="L12" s="9">
        <v>14580.2</v>
      </c>
      <c r="M12" s="9">
        <f t="shared" si="14"/>
        <v>22.847105132849862</v>
      </c>
      <c r="N12" s="9">
        <v>4083.3</v>
      </c>
      <c r="O12" s="9">
        <v>816.7</v>
      </c>
      <c r="P12" s="9">
        <f t="shared" si="3"/>
        <v>20.000979599833467</v>
      </c>
      <c r="Q12" s="9">
        <v>1216.7</v>
      </c>
      <c r="R12" s="9">
        <v>219</v>
      </c>
      <c r="S12" s="9">
        <f t="shared" si="4"/>
        <v>17.999506862825676</v>
      </c>
      <c r="T12" s="9">
        <v>2080</v>
      </c>
      <c r="U12" s="9">
        <v>0</v>
      </c>
      <c r="V12" s="9">
        <f t="shared" si="5"/>
        <v>0</v>
      </c>
      <c r="W12" s="9">
        <v>2226.1999999999998</v>
      </c>
      <c r="X12" s="9">
        <v>556.5</v>
      </c>
      <c r="Y12" s="9">
        <f t="shared" si="6"/>
        <v>24.99775402030366</v>
      </c>
      <c r="Z12" s="9">
        <v>1374</v>
      </c>
      <c r="AA12" s="9">
        <v>257.2</v>
      </c>
      <c r="AB12" s="9">
        <f t="shared" si="7"/>
        <v>18.719068413391557</v>
      </c>
      <c r="AC12" s="9"/>
      <c r="AD12" s="9"/>
      <c r="AE12" s="9"/>
      <c r="AF12" s="9"/>
      <c r="AG12" s="9"/>
      <c r="AH12" s="9"/>
      <c r="AI12" s="9">
        <v>2786.3</v>
      </c>
      <c r="AJ12" s="9">
        <v>696.6</v>
      </c>
      <c r="AK12" s="9">
        <f t="shared" si="9"/>
        <v>25.000897247245451</v>
      </c>
      <c r="AL12" s="9">
        <v>44725.4</v>
      </c>
      <c r="AM12" s="9">
        <v>8986.1</v>
      </c>
      <c r="AN12" s="9">
        <f t="shared" si="10"/>
        <v>20.091715222222721</v>
      </c>
      <c r="AO12" s="9"/>
      <c r="AP12" s="9"/>
      <c r="AQ12" s="9"/>
      <c r="AR12" s="9">
        <v>1086.3</v>
      </c>
      <c r="AS12" s="9">
        <v>143.19999999999999</v>
      </c>
      <c r="AT12" s="9">
        <f t="shared" si="11"/>
        <v>13.182362146736629</v>
      </c>
      <c r="AU12" s="9">
        <f t="shared" si="12"/>
        <v>125126.7</v>
      </c>
      <c r="AV12" s="9">
        <f t="shared" si="13"/>
        <v>26648.400000000005</v>
      </c>
    </row>
    <row r="13" spans="1:48" s="25" customFormat="1" ht="14.25" customHeight="1" x14ac:dyDescent="0.2">
      <c r="A13" s="8" t="s">
        <v>9</v>
      </c>
      <c r="B13" s="9">
        <v>375.5</v>
      </c>
      <c r="C13" s="9">
        <v>93.7</v>
      </c>
      <c r="D13" s="9">
        <f t="shared" ref="D13:D14" si="15">C13/B13*100</f>
        <v>24.953395472703065</v>
      </c>
      <c r="E13" s="9">
        <v>482</v>
      </c>
      <c r="F13" s="9">
        <v>120.6</v>
      </c>
      <c r="G13" s="9">
        <f t="shared" si="1"/>
        <v>25.020746887966805</v>
      </c>
      <c r="H13" s="9">
        <v>474.6</v>
      </c>
      <c r="I13" s="9">
        <v>76.5</v>
      </c>
      <c r="J13" s="9">
        <f t="shared" si="2"/>
        <v>16.118836915297091</v>
      </c>
      <c r="K13" s="9">
        <v>45965.2</v>
      </c>
      <c r="L13" s="9">
        <v>9790.7000000000007</v>
      </c>
      <c r="M13" s="9">
        <f t="shared" si="14"/>
        <v>21.300244532820482</v>
      </c>
      <c r="N13" s="9">
        <v>3337.3</v>
      </c>
      <c r="O13" s="9">
        <v>527</v>
      </c>
      <c r="P13" s="9">
        <f t="shared" si="3"/>
        <v>15.791208461930303</v>
      </c>
      <c r="Q13" s="9">
        <v>1412</v>
      </c>
      <c r="R13" s="9">
        <v>228</v>
      </c>
      <c r="S13" s="9">
        <f t="shared" si="4"/>
        <v>16.147308781869686</v>
      </c>
      <c r="T13" s="9">
        <v>2080</v>
      </c>
      <c r="U13" s="9">
        <v>0</v>
      </c>
      <c r="V13" s="9">
        <f t="shared" si="5"/>
        <v>0</v>
      </c>
      <c r="W13" s="9">
        <v>1027.2</v>
      </c>
      <c r="X13" s="9">
        <v>255.6</v>
      </c>
      <c r="Y13" s="9">
        <f t="shared" si="6"/>
        <v>24.883177570093455</v>
      </c>
      <c r="Z13" s="9">
        <v>1241.5999999999999</v>
      </c>
      <c r="AA13" s="9">
        <v>300</v>
      </c>
      <c r="AB13" s="9">
        <f t="shared" si="7"/>
        <v>24.162371134020621</v>
      </c>
      <c r="AC13" s="9"/>
      <c r="AD13" s="9"/>
      <c r="AE13" s="9"/>
      <c r="AF13" s="9"/>
      <c r="AG13" s="9"/>
      <c r="AH13" s="9"/>
      <c r="AI13" s="9">
        <v>3023</v>
      </c>
      <c r="AJ13" s="9">
        <v>611.70000000000005</v>
      </c>
      <c r="AK13" s="9">
        <f t="shared" si="9"/>
        <v>20.234866027125374</v>
      </c>
      <c r="AL13" s="9">
        <v>30116.799999999999</v>
      </c>
      <c r="AM13" s="9">
        <v>5911.7</v>
      </c>
      <c r="AN13" s="9">
        <f t="shared" si="10"/>
        <v>19.629243478722838</v>
      </c>
      <c r="AO13" s="9"/>
      <c r="AP13" s="9"/>
      <c r="AQ13" s="9"/>
      <c r="AR13" s="9">
        <v>1082.0999999999999</v>
      </c>
      <c r="AS13" s="9">
        <v>123.4</v>
      </c>
      <c r="AT13" s="9">
        <f t="shared" si="11"/>
        <v>11.403751963774145</v>
      </c>
      <c r="AU13" s="9">
        <f t="shared" si="12"/>
        <v>90617.3</v>
      </c>
      <c r="AV13" s="9">
        <f t="shared" si="13"/>
        <v>18038.900000000001</v>
      </c>
    </row>
    <row r="14" spans="1:48" s="25" customFormat="1" ht="12" x14ac:dyDescent="0.2">
      <c r="A14" s="8" t="s">
        <v>6</v>
      </c>
      <c r="B14" s="9">
        <v>375.5</v>
      </c>
      <c r="C14" s="9">
        <v>93.8</v>
      </c>
      <c r="D14" s="9">
        <f t="shared" si="15"/>
        <v>24.980026631158456</v>
      </c>
      <c r="E14" s="9">
        <v>1390.7</v>
      </c>
      <c r="F14" s="9">
        <v>528.70000000000005</v>
      </c>
      <c r="G14" s="9">
        <f t="shared" si="1"/>
        <v>38.016826058819305</v>
      </c>
      <c r="H14" s="9">
        <v>1150.5</v>
      </c>
      <c r="I14" s="9">
        <v>172.7</v>
      </c>
      <c r="J14" s="9">
        <f t="shared" si="2"/>
        <v>15.010864841373314</v>
      </c>
      <c r="K14" s="9">
        <v>109547.8</v>
      </c>
      <c r="L14" s="9">
        <v>20672</v>
      </c>
      <c r="M14" s="9">
        <f t="shared" si="14"/>
        <v>18.87030136616162</v>
      </c>
      <c r="N14" s="9">
        <v>5300.4</v>
      </c>
      <c r="O14" s="9">
        <v>1034</v>
      </c>
      <c r="P14" s="9">
        <f t="shared" si="3"/>
        <v>19.507961663270699</v>
      </c>
      <c r="Q14" s="9">
        <v>2086.4</v>
      </c>
      <c r="R14" s="9">
        <v>375.5</v>
      </c>
      <c r="S14" s="9">
        <f t="shared" si="4"/>
        <v>17.997507668711656</v>
      </c>
      <c r="T14" s="9">
        <v>2080</v>
      </c>
      <c r="U14" s="9">
        <v>0</v>
      </c>
      <c r="V14" s="9">
        <f t="shared" si="5"/>
        <v>0</v>
      </c>
      <c r="W14" s="9">
        <v>1752.9</v>
      </c>
      <c r="X14" s="9">
        <v>438.2</v>
      </c>
      <c r="Y14" s="9">
        <f t="shared" si="6"/>
        <v>24.998573792001825</v>
      </c>
      <c r="Z14" s="9">
        <v>1406.5</v>
      </c>
      <c r="AA14" s="9">
        <v>174.7</v>
      </c>
      <c r="AB14" s="9">
        <f t="shared" si="7"/>
        <v>12.42090295058656</v>
      </c>
      <c r="AC14" s="9">
        <v>613.70000000000005</v>
      </c>
      <c r="AD14" s="9">
        <v>0</v>
      </c>
      <c r="AE14" s="9"/>
      <c r="AF14" s="9">
        <v>0</v>
      </c>
      <c r="AG14" s="9">
        <f t="shared" si="8"/>
        <v>0</v>
      </c>
      <c r="AH14" s="9"/>
      <c r="AI14" s="9">
        <v>2985.8</v>
      </c>
      <c r="AJ14" s="9">
        <v>349.1</v>
      </c>
      <c r="AK14" s="9">
        <f t="shared" si="9"/>
        <v>11.692008841851429</v>
      </c>
      <c r="AL14" s="9">
        <v>49835.5</v>
      </c>
      <c r="AM14" s="9">
        <v>11630.8</v>
      </c>
      <c r="AN14" s="9">
        <f t="shared" si="10"/>
        <v>23.338383280994471</v>
      </c>
      <c r="AO14" s="9"/>
      <c r="AP14" s="9"/>
      <c r="AQ14" s="9"/>
      <c r="AR14" s="9">
        <v>1027.3</v>
      </c>
      <c r="AS14" s="9">
        <v>107.2</v>
      </c>
      <c r="AT14" s="9">
        <f t="shared" si="11"/>
        <v>10.435121191472794</v>
      </c>
      <c r="AU14" s="9">
        <f t="shared" si="12"/>
        <v>179552.99999999997</v>
      </c>
      <c r="AV14" s="9">
        <f t="shared" si="13"/>
        <v>35576.699999999997</v>
      </c>
    </row>
    <row r="15" spans="1:48" s="25" customFormat="1" ht="12" x14ac:dyDescent="0.2">
      <c r="A15" s="8" t="s">
        <v>7</v>
      </c>
      <c r="B15" s="9"/>
      <c r="C15" s="9"/>
      <c r="D15" s="9"/>
      <c r="E15" s="9">
        <v>1018.2</v>
      </c>
      <c r="F15" s="9">
        <v>333</v>
      </c>
      <c r="G15" s="9">
        <f t="shared" si="1"/>
        <v>32.704773129051269</v>
      </c>
      <c r="H15" s="9">
        <v>1249.5</v>
      </c>
      <c r="I15" s="9">
        <v>249.9</v>
      </c>
      <c r="J15" s="9">
        <f t="shared" si="2"/>
        <v>20</v>
      </c>
      <c r="K15" s="9">
        <v>112451.2</v>
      </c>
      <c r="L15" s="9">
        <v>22990</v>
      </c>
      <c r="M15" s="9">
        <f t="shared" si="14"/>
        <v>20.444423892319513</v>
      </c>
      <c r="N15" s="9">
        <v>6988.7</v>
      </c>
      <c r="O15" s="9">
        <v>1397.8</v>
      </c>
      <c r="P15" s="9">
        <f t="shared" si="3"/>
        <v>20.000858528767868</v>
      </c>
      <c r="Q15" s="9">
        <v>1975.8</v>
      </c>
      <c r="R15" s="9">
        <v>355.6</v>
      </c>
      <c r="S15" s="9">
        <f t="shared" si="4"/>
        <v>17.99777305395283</v>
      </c>
      <c r="T15" s="9">
        <v>2080</v>
      </c>
      <c r="U15" s="9">
        <v>0</v>
      </c>
      <c r="V15" s="9">
        <f t="shared" si="5"/>
        <v>0</v>
      </c>
      <c r="W15" s="9">
        <v>1752.9</v>
      </c>
      <c r="X15" s="9">
        <v>389.3</v>
      </c>
      <c r="Y15" s="9">
        <f t="shared" si="6"/>
        <v>22.208910947572594</v>
      </c>
      <c r="Z15" s="9">
        <v>1286.0999999999999</v>
      </c>
      <c r="AA15" s="9">
        <v>270</v>
      </c>
      <c r="AB15" s="9">
        <f t="shared" si="7"/>
        <v>20.993701889433172</v>
      </c>
      <c r="AC15" s="9"/>
      <c r="AD15" s="9"/>
      <c r="AE15" s="9"/>
      <c r="AF15" s="9"/>
      <c r="AG15" s="9"/>
      <c r="AH15" s="9"/>
      <c r="AI15" s="9">
        <v>3471.8</v>
      </c>
      <c r="AJ15" s="9">
        <v>644.4</v>
      </c>
      <c r="AK15" s="9">
        <f t="shared" si="9"/>
        <v>18.560977014805001</v>
      </c>
      <c r="AL15" s="9">
        <v>55487.1</v>
      </c>
      <c r="AM15" s="9">
        <v>10780</v>
      </c>
      <c r="AN15" s="9">
        <f t="shared" si="10"/>
        <v>19.427939106567113</v>
      </c>
      <c r="AO15" s="9"/>
      <c r="AP15" s="9"/>
      <c r="AQ15" s="9"/>
      <c r="AR15" s="9">
        <v>1039.0999999999999</v>
      </c>
      <c r="AS15" s="9">
        <v>306.3</v>
      </c>
      <c r="AT15" s="9">
        <f t="shared" si="11"/>
        <v>29.477432393417384</v>
      </c>
      <c r="AU15" s="9">
        <f t="shared" si="12"/>
        <v>188800.4</v>
      </c>
      <c r="AV15" s="9">
        <f t="shared" si="13"/>
        <v>37716.300000000003</v>
      </c>
    </row>
    <row r="16" spans="1:48" s="25" customFormat="1" ht="12" x14ac:dyDescent="0.2">
      <c r="A16" s="12" t="s">
        <v>8</v>
      </c>
      <c r="B16" s="13"/>
      <c r="C16" s="13"/>
      <c r="D16" s="13"/>
      <c r="E16" s="13">
        <v>1336.8</v>
      </c>
      <c r="F16" s="13">
        <v>334.2</v>
      </c>
      <c r="G16" s="9">
        <f t="shared" si="1"/>
        <v>25</v>
      </c>
      <c r="H16" s="13">
        <v>1549.5</v>
      </c>
      <c r="I16" s="13">
        <v>303.3</v>
      </c>
      <c r="J16" s="9">
        <f t="shared" si="2"/>
        <v>19.57405614714424</v>
      </c>
      <c r="K16" s="13">
        <v>143252.1</v>
      </c>
      <c r="L16" s="13">
        <v>29815.200000000001</v>
      </c>
      <c r="M16" s="9">
        <f t="shared" si="14"/>
        <v>20.813098027882312</v>
      </c>
      <c r="N16" s="13">
        <v>5653.8</v>
      </c>
      <c r="O16" s="13">
        <v>905.7</v>
      </c>
      <c r="P16" s="9">
        <f t="shared" si="3"/>
        <v>16.019314443383212</v>
      </c>
      <c r="Q16" s="13">
        <v>2846.3</v>
      </c>
      <c r="R16" s="13">
        <v>239.2</v>
      </c>
      <c r="S16" s="13">
        <f t="shared" si="4"/>
        <v>8.4038927730738138</v>
      </c>
      <c r="T16" s="9">
        <v>2080</v>
      </c>
      <c r="U16" s="9">
        <v>0</v>
      </c>
      <c r="V16" s="9">
        <f t="shared" si="5"/>
        <v>0</v>
      </c>
      <c r="W16" s="13">
        <v>1989.9</v>
      </c>
      <c r="X16" s="13">
        <v>497.4</v>
      </c>
      <c r="Y16" s="13">
        <f t="shared" si="6"/>
        <v>24.996230966380217</v>
      </c>
      <c r="Z16" s="13">
        <v>1337.7</v>
      </c>
      <c r="AA16" s="13">
        <v>334.4</v>
      </c>
      <c r="AB16" s="13">
        <f t="shared" si="7"/>
        <v>24.998131120580098</v>
      </c>
      <c r="AC16" s="13"/>
      <c r="AD16" s="13"/>
      <c r="AE16" s="13"/>
      <c r="AF16" s="13"/>
      <c r="AG16" s="9"/>
      <c r="AH16" s="13"/>
      <c r="AI16" s="13">
        <v>4654.5</v>
      </c>
      <c r="AJ16" s="13">
        <v>1051.0999999999999</v>
      </c>
      <c r="AK16" s="9">
        <f t="shared" si="9"/>
        <v>22.582447094209904</v>
      </c>
      <c r="AL16" s="13">
        <v>80278.8</v>
      </c>
      <c r="AM16" s="13">
        <v>16341.1</v>
      </c>
      <c r="AN16" s="13">
        <f t="shared" si="10"/>
        <v>20.355436304478893</v>
      </c>
      <c r="AO16" s="13">
        <v>242.8</v>
      </c>
      <c r="AP16" s="13">
        <v>0</v>
      </c>
      <c r="AQ16" s="9">
        <f t="shared" ref="AQ16:AQ17" si="16">AP16/AO16*100</f>
        <v>0</v>
      </c>
      <c r="AR16" s="13">
        <v>1194.8</v>
      </c>
      <c r="AS16" s="13">
        <v>201.7</v>
      </c>
      <c r="AT16" s="9">
        <f t="shared" si="11"/>
        <v>16.881486441245396</v>
      </c>
      <c r="AU16" s="9">
        <f t="shared" si="12"/>
        <v>246416.99999999994</v>
      </c>
      <c r="AV16" s="9">
        <f t="shared" si="13"/>
        <v>50023.3</v>
      </c>
    </row>
    <row r="17" spans="1:48" s="25" customFormat="1" ht="12" x14ac:dyDescent="0.2">
      <c r="A17" s="15" t="s">
        <v>10</v>
      </c>
      <c r="B17" s="16">
        <f>SUM(B8:B16)</f>
        <v>1032.5</v>
      </c>
      <c r="C17" s="16">
        <f>SUM(C8:C16)</f>
        <v>257.90000000000003</v>
      </c>
      <c r="D17" s="16">
        <f>C17/B17*100</f>
        <v>24.978208232445525</v>
      </c>
      <c r="E17" s="16">
        <f>SUM(E8:E16)</f>
        <v>21192.799999999999</v>
      </c>
      <c r="F17" s="16">
        <f>SUM(F8:F16)</f>
        <v>5661.2</v>
      </c>
      <c r="G17" s="16">
        <f t="shared" ref="G17" si="17">F17/E17*100</f>
        <v>26.712845872183006</v>
      </c>
      <c r="H17" s="16">
        <f>SUM(H8:H16)</f>
        <v>24900.6</v>
      </c>
      <c r="I17" s="16">
        <f>SUM(I8:I16)</f>
        <v>4926.1000000000004</v>
      </c>
      <c r="J17" s="16">
        <f t="shared" si="2"/>
        <v>19.783057436366995</v>
      </c>
      <c r="K17" s="16">
        <f>SUM(K8:K16)</f>
        <v>1859863.8000000003</v>
      </c>
      <c r="L17" s="16">
        <f>SUM(L8:L16)</f>
        <v>406282.80000000005</v>
      </c>
      <c r="M17" s="16">
        <f>L17/K17*100</f>
        <v>21.844760890555534</v>
      </c>
      <c r="N17" s="16">
        <f t="shared" ref="N17:R17" si="18">SUM(N8:N16)</f>
        <v>46908.7</v>
      </c>
      <c r="O17" s="16">
        <f t="shared" si="18"/>
        <v>8709.5</v>
      </c>
      <c r="P17" s="16">
        <f t="shared" si="3"/>
        <v>18.566918290210559</v>
      </c>
      <c r="Q17" s="16">
        <f t="shared" si="18"/>
        <v>37321.200000000004</v>
      </c>
      <c r="R17" s="16">
        <f t="shared" si="18"/>
        <v>6508.4000000000005</v>
      </c>
      <c r="S17" s="16">
        <f t="shared" si="4"/>
        <v>17.438881922339043</v>
      </c>
      <c r="T17" s="16">
        <f>SUM(T8:T16)</f>
        <v>20000</v>
      </c>
      <c r="U17" s="16">
        <f>SUM(U8:U16)</f>
        <v>0</v>
      </c>
      <c r="V17" s="16">
        <f t="shared" si="5"/>
        <v>0</v>
      </c>
      <c r="W17" s="16">
        <f>SUM(W8:W16)</f>
        <v>15769.3</v>
      </c>
      <c r="X17" s="16">
        <f>SUM(X8:X16)</f>
        <v>3668</v>
      </c>
      <c r="Y17" s="16">
        <f t="shared" si="6"/>
        <v>23.260385686111622</v>
      </c>
      <c r="Z17" s="16">
        <f>SUM(Z8:Z16)</f>
        <v>13415.600000000002</v>
      </c>
      <c r="AA17" s="16">
        <f>SUM(AA8:AA16)</f>
        <v>2953</v>
      </c>
      <c r="AB17" s="16">
        <f t="shared" si="7"/>
        <v>22.011687885744948</v>
      </c>
      <c r="AC17" s="16">
        <f>SUM(AC8:AC16)</f>
        <v>162866.20000000001</v>
      </c>
      <c r="AD17" s="16">
        <f t="shared" ref="AD17:AE17" si="19">SUM(AD8:AD16)</f>
        <v>15248.3</v>
      </c>
      <c r="AE17" s="16">
        <f t="shared" si="19"/>
        <v>12502.9</v>
      </c>
      <c r="AF17" s="16">
        <f>SUM(AF8:AF16)</f>
        <v>0</v>
      </c>
      <c r="AG17" s="9">
        <f t="shared" si="8"/>
        <v>9.3624705433048714</v>
      </c>
      <c r="AH17" s="16">
        <f>AF17/AE17*100</f>
        <v>0</v>
      </c>
      <c r="AI17" s="16">
        <f>SUM(AI8:AI16)</f>
        <v>46289.8</v>
      </c>
      <c r="AJ17" s="16">
        <f>SUM(AJ8:AJ16)</f>
        <v>10681.2</v>
      </c>
      <c r="AK17" s="16">
        <f>AJ17/AI17*100</f>
        <v>23.074629832058037</v>
      </c>
      <c r="AL17" s="16">
        <f>SUM(AL8:AL16)</f>
        <v>1262514.2000000002</v>
      </c>
      <c r="AM17" s="16">
        <f>SUM(AM8:AM16)</f>
        <v>265450.89999999997</v>
      </c>
      <c r="AN17" s="16">
        <f t="shared" si="10"/>
        <v>21.025577375684165</v>
      </c>
      <c r="AO17" s="16">
        <f>SUM(AO8:AO16)</f>
        <v>1778.1</v>
      </c>
      <c r="AP17" s="16">
        <f>SUM(AP8:AP16)</f>
        <v>199</v>
      </c>
      <c r="AQ17" s="16">
        <f t="shared" si="16"/>
        <v>11.191721500478039</v>
      </c>
      <c r="AR17" s="16">
        <f>SUM(AR8:AR16)</f>
        <v>11314.199999999999</v>
      </c>
      <c r="AS17" s="16">
        <f>SUM(AS8:AS16)</f>
        <v>2589.6</v>
      </c>
      <c r="AT17" s="16">
        <f t="shared" si="11"/>
        <v>22.888052182213503</v>
      </c>
      <c r="AU17" s="16">
        <f t="shared" si="12"/>
        <v>3537669.9000000004</v>
      </c>
      <c r="AV17" s="16">
        <f t="shared" si="13"/>
        <v>733135.9</v>
      </c>
    </row>
    <row r="18" spans="1:48" x14ac:dyDescent="0.25">
      <c r="Z18" s="1"/>
      <c r="AA18" s="1"/>
      <c r="AL18" s="1"/>
      <c r="AM18" s="1"/>
      <c r="AN18" s="1"/>
      <c r="AO18" s="118"/>
      <c r="AP18" s="118"/>
    </row>
    <row r="19" spans="1:48" x14ac:dyDescent="0.25">
      <c r="I19" s="53"/>
      <c r="AL19" s="1"/>
      <c r="AM19" s="1"/>
      <c r="AN19" s="1"/>
      <c r="AO19" s="119"/>
      <c r="AP19" s="119"/>
    </row>
  </sheetData>
  <mergeCells count="36">
    <mergeCell ref="AU5:AV5"/>
    <mergeCell ref="K5:L5"/>
    <mergeCell ref="G5:G7"/>
    <mergeCell ref="W5:X5"/>
    <mergeCell ref="P5:P7"/>
    <mergeCell ref="S5:S7"/>
    <mergeCell ref="J5:J7"/>
    <mergeCell ref="M5:M7"/>
    <mergeCell ref="N5:O5"/>
    <mergeCell ref="AT5:AT7"/>
    <mergeCell ref="T5:U6"/>
    <mergeCell ref="AO18:AP19"/>
    <mergeCell ref="AB5:AB7"/>
    <mergeCell ref="AO5:AP5"/>
    <mergeCell ref="AR5:AS5"/>
    <mergeCell ref="AC6:AD6"/>
    <mergeCell ref="AE6:AF6"/>
    <mergeCell ref="AQ5:AQ7"/>
    <mergeCell ref="AL5:AM6"/>
    <mergeCell ref="AI5:AJ6"/>
    <mergeCell ref="A2:N2"/>
    <mergeCell ref="AN5:AN7"/>
    <mergeCell ref="AC5:AF5"/>
    <mergeCell ref="AK5:AK7"/>
    <mergeCell ref="V5:V7"/>
    <mergeCell ref="Z5:AA5"/>
    <mergeCell ref="A5:A7"/>
    <mergeCell ref="D5:D7"/>
    <mergeCell ref="Y5:Y7"/>
    <mergeCell ref="B5:C6"/>
    <mergeCell ref="E5:F6"/>
    <mergeCell ref="H5:I6"/>
    <mergeCell ref="Q5:R6"/>
    <mergeCell ref="AG5:AH5"/>
    <mergeCell ref="AG6:AG7"/>
    <mergeCell ref="AH6:AH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7"/>
  <sheetViews>
    <sheetView workbookViewId="0">
      <selection activeCell="J23" sqref="J23"/>
    </sheetView>
  </sheetViews>
  <sheetFormatPr defaultRowHeight="15" x14ac:dyDescent="0.25"/>
  <cols>
    <col min="1" max="1" width="34.7109375" customWidth="1"/>
    <col min="2" max="2" width="15" customWidth="1"/>
    <col min="3" max="3" width="13" customWidth="1"/>
    <col min="5" max="5" width="17" customWidth="1"/>
    <col min="6" max="7" width="16.28515625" customWidth="1"/>
    <col min="8" max="8" width="19.28515625" customWidth="1"/>
    <col min="9" max="9" width="24.140625" customWidth="1"/>
    <col min="10" max="10" width="22.140625" customWidth="1"/>
    <col min="11" max="11" width="19.140625" customWidth="1"/>
    <col min="12" max="12" width="15.5703125" customWidth="1"/>
  </cols>
  <sheetData>
    <row r="3" spans="1:12" ht="18.75" x14ac:dyDescent="0.3">
      <c r="A3" s="67" t="s">
        <v>81</v>
      </c>
      <c r="B3" s="67"/>
      <c r="C3" s="67"/>
      <c r="D3" s="67"/>
      <c r="E3" s="67"/>
      <c r="F3" s="67"/>
      <c r="G3" s="67"/>
      <c r="H3" s="67"/>
      <c r="I3" s="67"/>
      <c r="J3" s="67"/>
    </row>
    <row r="5" spans="1:12" s="24" customFormat="1" ht="186" customHeight="1" x14ac:dyDescent="0.2">
      <c r="A5" s="68" t="s">
        <v>0</v>
      </c>
      <c r="B5" s="69" t="s">
        <v>69</v>
      </c>
      <c r="C5" s="70"/>
      <c r="D5" s="73" t="s">
        <v>12</v>
      </c>
      <c r="E5" s="124" t="s">
        <v>70</v>
      </c>
      <c r="F5" s="125"/>
      <c r="G5" s="125"/>
      <c r="H5" s="126"/>
      <c r="I5" s="128" t="s">
        <v>12</v>
      </c>
      <c r="J5" s="129"/>
      <c r="K5" s="54" t="s">
        <v>15</v>
      </c>
      <c r="L5" s="55"/>
    </row>
    <row r="6" spans="1:12" s="24" customFormat="1" ht="93" customHeight="1" x14ac:dyDescent="0.2">
      <c r="A6" s="68"/>
      <c r="B6" s="71"/>
      <c r="C6" s="72"/>
      <c r="D6" s="73"/>
      <c r="E6" s="124" t="s">
        <v>71</v>
      </c>
      <c r="F6" s="126"/>
      <c r="G6" s="124" t="s">
        <v>72</v>
      </c>
      <c r="H6" s="127"/>
      <c r="I6" s="130"/>
      <c r="J6" s="131"/>
      <c r="K6" s="56"/>
      <c r="L6" s="57"/>
    </row>
    <row r="7" spans="1:12" s="24" customFormat="1" ht="54" customHeight="1" x14ac:dyDescent="0.2">
      <c r="A7" s="68"/>
      <c r="B7" s="28" t="s">
        <v>13</v>
      </c>
      <c r="C7" s="20" t="s">
        <v>11</v>
      </c>
      <c r="D7" s="73"/>
      <c r="E7" s="20" t="s">
        <v>13</v>
      </c>
      <c r="F7" s="29" t="s">
        <v>11</v>
      </c>
      <c r="G7" s="29" t="s">
        <v>13</v>
      </c>
      <c r="H7" s="29" t="s">
        <v>11</v>
      </c>
      <c r="I7" s="31" t="s">
        <v>78</v>
      </c>
      <c r="J7" s="31" t="s">
        <v>79</v>
      </c>
      <c r="K7" s="19" t="s">
        <v>13</v>
      </c>
      <c r="L7" s="19" t="s">
        <v>11</v>
      </c>
    </row>
    <row r="8" spans="1:12" s="24" customFormat="1" ht="12" x14ac:dyDescent="0.2">
      <c r="A8" s="21" t="s">
        <v>1</v>
      </c>
      <c r="B8" s="22">
        <v>3000</v>
      </c>
      <c r="C8" s="22">
        <v>0</v>
      </c>
      <c r="D8" s="22">
        <f>C8/B8*100</f>
        <v>0</v>
      </c>
      <c r="E8" s="22">
        <v>6989.3</v>
      </c>
      <c r="F8" s="22">
        <v>1618.3</v>
      </c>
      <c r="G8" s="22">
        <v>995</v>
      </c>
      <c r="H8" s="22">
        <v>0</v>
      </c>
      <c r="I8" s="22">
        <f>F8/E8*100</f>
        <v>23.153963916272012</v>
      </c>
      <c r="J8" s="22">
        <f>H8/E8*100</f>
        <v>0</v>
      </c>
      <c r="K8" s="23">
        <f>B8+E8+G8</f>
        <v>10984.3</v>
      </c>
      <c r="L8" s="23">
        <f>C8+F8+H8</f>
        <v>1618.3</v>
      </c>
    </row>
    <row r="9" spans="1:12" s="24" customFormat="1" ht="12" x14ac:dyDescent="0.2">
      <c r="A9" s="21" t="s">
        <v>2</v>
      </c>
      <c r="B9" s="22"/>
      <c r="C9" s="22"/>
      <c r="D9" s="22"/>
      <c r="E9" s="22">
        <v>11829.7</v>
      </c>
      <c r="F9" s="22">
        <v>2957.4</v>
      </c>
      <c r="G9" s="22">
        <v>2186.4</v>
      </c>
      <c r="H9" s="22">
        <v>446.7</v>
      </c>
      <c r="I9" s="22">
        <f t="shared" ref="I9:I17" si="0">F9/E9*100</f>
        <v>24.999788667506358</v>
      </c>
      <c r="J9" s="22">
        <f t="shared" ref="J9:J17" si="1">H9/E9*100</f>
        <v>3.7760889963397206</v>
      </c>
      <c r="K9" s="23">
        <f t="shared" ref="K9:K17" si="2">B9+E9+G9</f>
        <v>14016.1</v>
      </c>
      <c r="L9" s="23">
        <f t="shared" ref="L9:L17" si="3">C9+F9+H9</f>
        <v>3404.1</v>
      </c>
    </row>
    <row r="10" spans="1:12" s="24" customFormat="1" ht="12" x14ac:dyDescent="0.2">
      <c r="A10" s="21" t="s">
        <v>3</v>
      </c>
      <c r="B10" s="22">
        <v>2000</v>
      </c>
      <c r="C10" s="22">
        <v>0</v>
      </c>
      <c r="D10" s="22">
        <f t="shared" ref="D10:D17" si="4">C10/B10*100</f>
        <v>0</v>
      </c>
      <c r="E10" s="22">
        <v>9227.5</v>
      </c>
      <c r="F10" s="22">
        <v>1999.5</v>
      </c>
      <c r="G10" s="22">
        <v>1693.3</v>
      </c>
      <c r="H10" s="22">
        <v>243.1</v>
      </c>
      <c r="I10" s="22">
        <f t="shared" si="0"/>
        <v>21.668924410728799</v>
      </c>
      <c r="J10" s="22">
        <f t="shared" si="1"/>
        <v>2.634516391221891</v>
      </c>
      <c r="K10" s="23">
        <f t="shared" si="2"/>
        <v>12920.8</v>
      </c>
      <c r="L10" s="23">
        <f t="shared" si="3"/>
        <v>2242.6</v>
      </c>
    </row>
    <row r="11" spans="1:12" s="24" customFormat="1" ht="12" x14ac:dyDescent="0.2">
      <c r="A11" s="21" t="s">
        <v>4</v>
      </c>
      <c r="B11" s="22"/>
      <c r="C11" s="22"/>
      <c r="D11" s="22"/>
      <c r="E11" s="22">
        <v>3163.5</v>
      </c>
      <c r="F11" s="22">
        <v>790.9</v>
      </c>
      <c r="G11" s="22">
        <v>744</v>
      </c>
      <c r="H11" s="22">
        <v>0</v>
      </c>
      <c r="I11" s="22">
        <f t="shared" si="0"/>
        <v>25.000790263948158</v>
      </c>
      <c r="J11" s="22">
        <f t="shared" si="1"/>
        <v>0</v>
      </c>
      <c r="K11" s="23">
        <f t="shared" si="2"/>
        <v>3907.5</v>
      </c>
      <c r="L11" s="23">
        <f t="shared" si="3"/>
        <v>790.9</v>
      </c>
    </row>
    <row r="12" spans="1:12" s="24" customFormat="1" ht="12" x14ac:dyDescent="0.2">
      <c r="A12" s="21" t="s">
        <v>5</v>
      </c>
      <c r="B12" s="22"/>
      <c r="C12" s="22"/>
      <c r="D12" s="22"/>
      <c r="E12" s="22">
        <v>6906.7</v>
      </c>
      <c r="F12" s="22">
        <v>2017.9</v>
      </c>
      <c r="G12" s="22">
        <v>724.9</v>
      </c>
      <c r="H12" s="22">
        <v>61.8</v>
      </c>
      <c r="I12" s="22">
        <f t="shared" si="0"/>
        <v>29.216557835145586</v>
      </c>
      <c r="J12" s="22">
        <f t="shared" si="1"/>
        <v>0.89478332633529756</v>
      </c>
      <c r="K12" s="23">
        <f t="shared" si="2"/>
        <v>7631.5999999999995</v>
      </c>
      <c r="L12" s="23">
        <f t="shared" si="3"/>
        <v>2079.7000000000003</v>
      </c>
    </row>
    <row r="13" spans="1:12" s="24" customFormat="1" ht="12" x14ac:dyDescent="0.2">
      <c r="A13" s="21" t="s">
        <v>9</v>
      </c>
      <c r="B13" s="22"/>
      <c r="C13" s="22"/>
      <c r="D13" s="22"/>
      <c r="E13" s="22">
        <v>4601.8999999999996</v>
      </c>
      <c r="F13" s="22">
        <v>1166.7</v>
      </c>
      <c r="G13" s="22">
        <v>584.1</v>
      </c>
      <c r="H13" s="22">
        <v>118</v>
      </c>
      <c r="I13" s="22">
        <f t="shared" si="0"/>
        <v>25.352571763836679</v>
      </c>
      <c r="J13" s="22">
        <f t="shared" si="1"/>
        <v>2.5641582824485543</v>
      </c>
      <c r="K13" s="23">
        <f t="shared" si="2"/>
        <v>5186</v>
      </c>
      <c r="L13" s="23">
        <f t="shared" si="3"/>
        <v>1284.7</v>
      </c>
    </row>
    <row r="14" spans="1:12" s="24" customFormat="1" ht="12" x14ac:dyDescent="0.2">
      <c r="A14" s="21" t="s">
        <v>6</v>
      </c>
      <c r="B14" s="22"/>
      <c r="C14" s="22"/>
      <c r="D14" s="22"/>
      <c r="E14" s="22">
        <v>6974.7</v>
      </c>
      <c r="F14" s="22">
        <v>1743.7</v>
      </c>
      <c r="G14" s="22">
        <v>841.4</v>
      </c>
      <c r="H14" s="22">
        <v>0</v>
      </c>
      <c r="I14" s="22">
        <f t="shared" si="0"/>
        <v>25.000358438355775</v>
      </c>
      <c r="J14" s="22">
        <f t="shared" si="1"/>
        <v>0</v>
      </c>
      <c r="K14" s="23">
        <f t="shared" si="2"/>
        <v>7816.0999999999995</v>
      </c>
      <c r="L14" s="23">
        <f t="shared" si="3"/>
        <v>1743.7</v>
      </c>
    </row>
    <row r="15" spans="1:12" s="24" customFormat="1" ht="12" x14ac:dyDescent="0.2">
      <c r="A15" s="21" t="s">
        <v>7</v>
      </c>
      <c r="B15" s="22">
        <v>5000</v>
      </c>
      <c r="C15" s="22">
        <v>0</v>
      </c>
      <c r="D15" s="22">
        <f t="shared" si="4"/>
        <v>0</v>
      </c>
      <c r="E15" s="22">
        <v>9203.5</v>
      </c>
      <c r="F15" s="22">
        <v>2300.9</v>
      </c>
      <c r="G15" s="22">
        <v>1421.6</v>
      </c>
      <c r="H15" s="22">
        <v>120</v>
      </c>
      <c r="I15" s="22">
        <f t="shared" si="0"/>
        <v>25.000271635790732</v>
      </c>
      <c r="J15" s="22">
        <f t="shared" si="1"/>
        <v>1.3038517955125768</v>
      </c>
      <c r="K15" s="23">
        <f t="shared" si="2"/>
        <v>15625.1</v>
      </c>
      <c r="L15" s="23">
        <f t="shared" si="3"/>
        <v>2420.9</v>
      </c>
    </row>
    <row r="16" spans="1:12" s="24" customFormat="1" ht="12" x14ac:dyDescent="0.2">
      <c r="A16" s="21" t="s">
        <v>8</v>
      </c>
      <c r="B16" s="22"/>
      <c r="C16" s="22"/>
      <c r="D16" s="22"/>
      <c r="E16" s="22">
        <v>12082.9</v>
      </c>
      <c r="F16" s="22">
        <v>3020.7</v>
      </c>
      <c r="G16" s="22">
        <v>1470.6</v>
      </c>
      <c r="H16" s="22">
        <v>0</v>
      </c>
      <c r="I16" s="22">
        <f t="shared" si="0"/>
        <v>24.99979309602827</v>
      </c>
      <c r="J16" s="22">
        <f t="shared" si="1"/>
        <v>0</v>
      </c>
      <c r="K16" s="23">
        <f t="shared" si="2"/>
        <v>13553.5</v>
      </c>
      <c r="L16" s="23">
        <f t="shared" si="3"/>
        <v>3020.7</v>
      </c>
    </row>
    <row r="17" spans="1:12" s="25" customFormat="1" ht="12" x14ac:dyDescent="0.2">
      <c r="A17" s="15" t="s">
        <v>10</v>
      </c>
      <c r="B17" s="16">
        <f>SUM(B8:B16)</f>
        <v>10000</v>
      </c>
      <c r="C17" s="16">
        <f>SUM(C8:C16)</f>
        <v>0</v>
      </c>
      <c r="D17" s="16">
        <f t="shared" si="4"/>
        <v>0</v>
      </c>
      <c r="E17" s="16">
        <f>SUM(E8:E16)</f>
        <v>70979.7</v>
      </c>
      <c r="F17" s="16">
        <f>SUM(F8:F16)</f>
        <v>17616</v>
      </c>
      <c r="G17" s="16">
        <f>SUM(G8:G16)</f>
        <v>10661.3</v>
      </c>
      <c r="H17" s="16">
        <f>SUM(H8:H16)</f>
        <v>989.59999999999991</v>
      </c>
      <c r="I17" s="23">
        <f t="shared" si="0"/>
        <v>24.818363560285547</v>
      </c>
      <c r="J17" s="16">
        <f t="shared" si="1"/>
        <v>1.3942014406936067</v>
      </c>
      <c r="K17" s="23">
        <f t="shared" si="2"/>
        <v>91641</v>
      </c>
      <c r="L17" s="23">
        <f t="shared" si="3"/>
        <v>18605.599999999999</v>
      </c>
    </row>
  </sheetData>
  <mergeCells count="9">
    <mergeCell ref="K5:L6"/>
    <mergeCell ref="A3:J3"/>
    <mergeCell ref="A5:A7"/>
    <mergeCell ref="D5:D7"/>
    <mergeCell ref="E5:H5"/>
    <mergeCell ref="E6:F6"/>
    <mergeCell ref="B5:C6"/>
    <mergeCell ref="G6:H6"/>
    <mergeCell ref="I5:J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Дотации</vt:lpstr>
      <vt:lpstr>Субсидии</vt:lpstr>
      <vt:lpstr>Субвенции</vt:lpstr>
      <vt:lpstr>Иные МБТ</vt:lpstr>
    </vt:vector>
  </TitlesOfParts>
  <Company>Министерство Финансов Магаданской области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Голомага Анастасия Олеговна</dc:creator>
  <cp:lastModifiedBy>Голомага Анастасия Олеговна</cp:lastModifiedBy>
  <cp:lastPrinted>2017-04-20T04:14:11Z</cp:lastPrinted>
  <dcterms:created xsi:type="dcterms:W3CDTF">2017-04-18T03:36:48Z</dcterms:created>
  <dcterms:modified xsi:type="dcterms:W3CDTF">2017-06-06T04:28:56Z</dcterms:modified>
</cp:coreProperties>
</file>