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tya\Desktop\БЮДЖЕТ ДЛЯ ГРАЖДАН ОТЧЕТ 2017 ГОД\"/>
    </mc:Choice>
  </mc:AlternateContent>
  <bookViews>
    <workbookView xWindow="0" yWindow="0" windowWidth="24000" windowHeight="143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43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" i="1"/>
  <c r="I71" i="1"/>
  <c r="I69" i="1"/>
  <c r="I66" i="1"/>
  <c r="I61" i="1"/>
  <c r="I55" i="1"/>
  <c r="I47" i="1"/>
  <c r="J47" i="1" s="1"/>
  <c r="I48" i="1"/>
  <c r="I44" i="1"/>
  <c r="J44" i="1" s="1"/>
  <c r="I46" i="1"/>
  <c r="I45" i="1"/>
  <c r="I36" i="1"/>
  <c r="J36" i="1" s="1"/>
  <c r="I43" i="1"/>
  <c r="I42" i="1"/>
  <c r="I41" i="1"/>
  <c r="I40" i="1"/>
  <c r="I39" i="1"/>
  <c r="I38" i="1"/>
  <c r="I37" i="1"/>
  <c r="I33" i="1"/>
  <c r="I35" i="1"/>
  <c r="I34" i="1"/>
  <c r="I28" i="1"/>
  <c r="I19" i="1"/>
  <c r="I27" i="1"/>
  <c r="I26" i="1"/>
  <c r="I25" i="1"/>
  <c r="I24" i="1"/>
  <c r="I23" i="1"/>
  <c r="I22" i="1"/>
  <c r="I21" i="1"/>
  <c r="I20" i="1"/>
  <c r="I1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" i="1"/>
  <c r="G75" i="1"/>
  <c r="G71" i="1"/>
  <c r="G69" i="1"/>
  <c r="G66" i="1"/>
  <c r="G61" i="1"/>
  <c r="G55" i="1"/>
  <c r="G47" i="1"/>
  <c r="G44" i="1"/>
  <c r="G36" i="1"/>
  <c r="G33" i="1"/>
  <c r="G28" i="1"/>
  <c r="G19" i="1"/>
  <c r="G16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" i="1"/>
  <c r="E44" i="1"/>
  <c r="E75" i="1"/>
  <c r="E71" i="1"/>
  <c r="E69" i="1"/>
  <c r="E66" i="1"/>
  <c r="E61" i="1"/>
  <c r="E55" i="1"/>
  <c r="E47" i="1"/>
  <c r="E36" i="1"/>
  <c r="E33" i="1"/>
  <c r="E28" i="1"/>
  <c r="E19" i="1"/>
  <c r="E16" i="1"/>
  <c r="E7" i="1"/>
  <c r="D71" i="1"/>
  <c r="D69" i="1"/>
  <c r="D75" i="1" s="1"/>
  <c r="F75" i="1" s="1"/>
  <c r="D66" i="1"/>
  <c r="D61" i="1"/>
  <c r="D55" i="1"/>
  <c r="D47" i="1"/>
  <c r="D44" i="1"/>
  <c r="D36" i="1"/>
  <c r="D33" i="1"/>
  <c r="D28" i="1"/>
  <c r="D19" i="1"/>
  <c r="D16" i="1"/>
  <c r="D7" i="1"/>
  <c r="I75" i="1" l="1"/>
  <c r="J75" i="1" s="1"/>
</calcChain>
</file>

<file path=xl/sharedStrings.xml><?xml version="1.0" encoding="utf-8"?>
<sst xmlns="http://schemas.openxmlformats.org/spreadsheetml/2006/main" count="227" uniqueCount="101">
  <si>
    <t>Исполнение расходов областного бюджета  по разделам и подразделам классификации расходов бюджетов за 2017 год</t>
  </si>
  <si>
    <t>Наименование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</si>
  <si>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</si>
  <si>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</si>
  <si>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</si>
  <si>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</si>
  <si>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</si>
  <si>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</si>
  <si>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</si>
  <si>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</si>
  <si>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</si>
  <si>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</si>
  <si>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</si>
  <si>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</si>
  <si>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</si>
  <si>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</si>
  <si>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</si>
  <si>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</si>
  <si>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</si>
  <si>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</si>
  <si>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</si>
  <si>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</si>
  <si>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</si>
  <si>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</si>
  <si>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</si>
  <si>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</si>
  <si>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</si>
  <si>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</si>
  <si>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</si>
  <si>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</si>
  <si>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05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</si>
  <si>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</si>
  <si>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</si>
  <si>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</si>
  <si>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</si>
  <si>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</si>
  <si>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</si>
  <si>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</si>
  <si>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</si>
  <si>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</si>
  <si>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</si>
  <si>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</si>
  <si>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</si>
  <si>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</si>
  <si>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</si>
  <si>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</si>
  <si>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</si>
  <si>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</si>
  <si>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</si>
  <si>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</si>
  <si>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</si>
  <si>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</si>
  <si>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</si>
  <si>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</si>
  <si>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</si>
  <si>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</si>
  <si>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</si>
  <si>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</si>
  <si>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</si>
  <si>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</si>
  <si>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</si>
  <si>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</si>
  <si>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</si>
  <si>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</si>
  <si>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</si>
  <si>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</si>
  <si>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</si>
  <si>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</si>
  <si>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</si>
  <si>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</si>
  <si>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</si>
  <si>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</si>
  <si>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</si>
  <si>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</si>
  <si>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</si>
  <si>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</si>
  <si>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</si>
  <si>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</si>
  <si>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</si>
  <si>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</si>
  <si>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</si>
  <si>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</si>
  <si>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</si>
  <si>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</si>
  <si>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</si>
  <si>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</si>
  <si>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</si>
  <si>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Первоначальный бюджет</t>
  </si>
  <si>
    <t xml:space="preserve">Судебная система
</t>
  </si>
  <si>
    <t>Уточненный план</t>
  </si>
  <si>
    <t>2135-ОЗ от 29.12.2016</t>
  </si>
  <si>
    <t>2156-ОЗ от 28.03.2017</t>
  </si>
  <si>
    <t>Отклонение</t>
  </si>
  <si>
    <t>6=5-4</t>
  </si>
  <si>
    <t>2189-ОЗ от 26.07.2017</t>
  </si>
  <si>
    <t>8=7-5</t>
  </si>
  <si>
    <t>2204-ОЗ от 24.10.2017</t>
  </si>
  <si>
    <t>10=9-7</t>
  </si>
  <si>
    <t>2232-ОЗ от 26.12.2017</t>
  </si>
  <si>
    <t>тыс.руб.</t>
  </si>
  <si>
    <t>12=11-9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</si>
</sst>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" xfId="0" applyBorder="1" applyAlignme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A3" sqref="A3"/>
    </sheetView>
  </sheetViews>
  <sheetFormatPr defaultRowHeight="15.75" x14ac:dyDescent="0.25"/>
  <cols>
    <col min="1" max="1" width="68" style="21" customWidth="1"/>
    <col min="2" max="2" width="11.28515625" style="22" customWidth="1"/>
    <col min="3" max="3" width="9.140625" style="22"/>
    <col min="4" max="9" width="18.85546875" style="22" customWidth="1"/>
    <col min="10" max="10" width="15.5703125" style="22" customWidth="1"/>
    <col min="11" max="11" width="13" style="22" customWidth="1"/>
    <col min="12" max="12" width="14.28515625" style="26" customWidth="1"/>
  </cols>
  <sheetData>
    <row r="1" spans="1:12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x14ac:dyDescent="0.25">
      <c r="A3" s="14"/>
      <c r="B3" s="13"/>
      <c r="C3" s="13"/>
      <c r="D3" s="13"/>
      <c r="E3" s="13"/>
      <c r="F3" s="13"/>
      <c r="G3" s="13"/>
      <c r="H3" s="13"/>
      <c r="I3" s="13"/>
      <c r="J3" s="13"/>
      <c r="K3" s="13" t="s">
        <v>99</v>
      </c>
    </row>
    <row r="4" spans="1:12" ht="31.5" x14ac:dyDescent="0.25">
      <c r="A4" s="15" t="s">
        <v>1</v>
      </c>
      <c r="B4" s="1" t="s">
        <v>2</v>
      </c>
      <c r="C4" s="1" t="s">
        <v>3</v>
      </c>
      <c r="D4" s="2" t="s">
        <v>87</v>
      </c>
      <c r="E4" s="23" t="s">
        <v>89</v>
      </c>
      <c r="F4" s="24"/>
      <c r="G4" s="24"/>
      <c r="H4" s="24"/>
      <c r="I4" s="24"/>
      <c r="J4" s="24"/>
      <c r="K4" s="24"/>
      <c r="L4" s="25"/>
    </row>
    <row r="5" spans="1:12" ht="31.5" x14ac:dyDescent="0.25">
      <c r="A5" s="19"/>
      <c r="B5" s="20"/>
      <c r="C5" s="20"/>
      <c r="D5" s="3" t="s">
        <v>90</v>
      </c>
      <c r="E5" s="4" t="s">
        <v>91</v>
      </c>
      <c r="F5" s="4" t="s">
        <v>92</v>
      </c>
      <c r="G5" s="4" t="s">
        <v>94</v>
      </c>
      <c r="H5" s="4" t="s">
        <v>92</v>
      </c>
      <c r="I5" s="4" t="s">
        <v>96</v>
      </c>
      <c r="J5" s="4" t="s">
        <v>92</v>
      </c>
      <c r="K5" s="4" t="s">
        <v>98</v>
      </c>
      <c r="L5" s="27" t="s">
        <v>92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 t="s">
        <v>93</v>
      </c>
      <c r="G6" s="4">
        <v>7</v>
      </c>
      <c r="H6" s="4" t="s">
        <v>95</v>
      </c>
      <c r="I6" s="4">
        <v>9</v>
      </c>
      <c r="J6" s="4" t="s">
        <v>97</v>
      </c>
      <c r="K6" s="4">
        <v>11</v>
      </c>
      <c r="L6" s="28" t="s">
        <v>100</v>
      </c>
    </row>
    <row r="7" spans="1:12" x14ac:dyDescent="0.25">
      <c r="A7" s="5" t="s">
        <v>4</v>
      </c>
      <c r="B7" s="4" t="s">
        <v>5</v>
      </c>
      <c r="C7" s="4" t="s">
        <v>6</v>
      </c>
      <c r="D7" s="6">
        <f>D8+D9+D10+D11+D12+D13+D14+D15</f>
        <v>1290490.6000000001</v>
      </c>
      <c r="E7" s="6">
        <f>E8+E9+E10+E11+E12+E13+E14+E15</f>
        <v>1372556.9</v>
      </c>
      <c r="F7" s="6">
        <f>E7-D7</f>
        <v>82066.299999999814</v>
      </c>
      <c r="G7" s="6">
        <f>SUM(G8:G15)</f>
        <v>1377131.2</v>
      </c>
      <c r="H7" s="6">
        <f>G7-E7</f>
        <v>4574.3000000000466</v>
      </c>
      <c r="I7" s="6">
        <f>SUM(I8:I15)</f>
        <v>1377131.2</v>
      </c>
      <c r="J7" s="6">
        <f>I7-G7</f>
        <v>0</v>
      </c>
      <c r="K7" s="6">
        <v>1325610.3999999999</v>
      </c>
      <c r="L7" s="30">
        <f>K7-I7</f>
        <v>-51520.800000000047</v>
      </c>
    </row>
    <row r="8" spans="1:12" ht="31.5" x14ac:dyDescent="0.25">
      <c r="A8" s="7" t="s">
        <v>7</v>
      </c>
      <c r="B8" s="8" t="s">
        <v>5</v>
      </c>
      <c r="C8" s="8" t="s">
        <v>8</v>
      </c>
      <c r="D8" s="9">
        <v>6966</v>
      </c>
      <c r="E8" s="9">
        <v>6966</v>
      </c>
      <c r="F8" s="9">
        <f t="shared" ref="F8:F71" si="0">E8-D8</f>
        <v>0</v>
      </c>
      <c r="G8" s="9">
        <v>6966</v>
      </c>
      <c r="H8" s="9">
        <f t="shared" ref="H8:H71" si="1">G8-E8</f>
        <v>0</v>
      </c>
      <c r="I8" s="9">
        <v>6966</v>
      </c>
      <c r="J8" s="9">
        <f t="shared" ref="J8:J71" si="2">I8-G8</f>
        <v>0</v>
      </c>
      <c r="K8" s="9">
        <v>6966</v>
      </c>
      <c r="L8" s="29">
        <f t="shared" ref="L8:L71" si="3">K8-I8</f>
        <v>0</v>
      </c>
    </row>
    <row r="9" spans="1:12" ht="47.25" x14ac:dyDescent="0.25">
      <c r="A9" s="7" t="s">
        <v>9</v>
      </c>
      <c r="B9" s="8" t="s">
        <v>5</v>
      </c>
      <c r="C9" s="8" t="s">
        <v>10</v>
      </c>
      <c r="D9" s="9">
        <v>139688.9</v>
      </c>
      <c r="E9" s="9">
        <v>137488.9</v>
      </c>
      <c r="F9" s="9">
        <f t="shared" si="0"/>
        <v>-2200</v>
      </c>
      <c r="G9" s="9">
        <v>140096</v>
      </c>
      <c r="H9" s="9">
        <f t="shared" si="1"/>
        <v>2607.1000000000058</v>
      </c>
      <c r="I9" s="9">
        <v>140096</v>
      </c>
      <c r="J9" s="9">
        <f t="shared" si="2"/>
        <v>0</v>
      </c>
      <c r="K9" s="9">
        <v>130471.8</v>
      </c>
      <c r="L9" s="29">
        <f t="shared" si="3"/>
        <v>-9624.1999999999971</v>
      </c>
    </row>
    <row r="10" spans="1:12" ht="47.25" x14ac:dyDescent="0.25">
      <c r="A10" s="7" t="s">
        <v>11</v>
      </c>
      <c r="B10" s="8" t="s">
        <v>5</v>
      </c>
      <c r="C10" s="8" t="s">
        <v>12</v>
      </c>
      <c r="D10" s="9">
        <v>209266.7</v>
      </c>
      <c r="E10" s="9">
        <v>231641.7</v>
      </c>
      <c r="F10" s="9">
        <f t="shared" si="0"/>
        <v>22375</v>
      </c>
      <c r="G10" s="9">
        <v>230533.5</v>
      </c>
      <c r="H10" s="9">
        <f t="shared" si="1"/>
        <v>-1108.2000000000116</v>
      </c>
      <c r="I10" s="9">
        <v>230533.5</v>
      </c>
      <c r="J10" s="9">
        <f t="shared" si="2"/>
        <v>0</v>
      </c>
      <c r="K10" s="9">
        <v>230406.5</v>
      </c>
      <c r="L10" s="29">
        <f t="shared" si="3"/>
        <v>-127</v>
      </c>
    </row>
    <row r="11" spans="1:12" ht="15.75" customHeight="1" x14ac:dyDescent="0.25">
      <c r="A11" s="7" t="s">
        <v>88</v>
      </c>
      <c r="B11" s="10" t="s">
        <v>5</v>
      </c>
      <c r="C11" s="10" t="s">
        <v>30</v>
      </c>
      <c r="D11" s="9">
        <v>500</v>
      </c>
      <c r="E11" s="9">
        <v>500</v>
      </c>
      <c r="F11" s="9">
        <f t="shared" si="0"/>
        <v>0</v>
      </c>
      <c r="G11" s="9">
        <v>500</v>
      </c>
      <c r="H11" s="9">
        <f t="shared" si="1"/>
        <v>0</v>
      </c>
      <c r="I11" s="9">
        <v>500</v>
      </c>
      <c r="J11" s="9">
        <f t="shared" si="2"/>
        <v>0</v>
      </c>
      <c r="K11" s="9">
        <v>0</v>
      </c>
      <c r="L11" s="29">
        <f t="shared" si="3"/>
        <v>-500</v>
      </c>
    </row>
    <row r="12" spans="1:12" ht="47.25" x14ac:dyDescent="0.25">
      <c r="A12" s="7" t="s">
        <v>13</v>
      </c>
      <c r="B12" s="8" t="s">
        <v>5</v>
      </c>
      <c r="C12" s="8" t="s">
        <v>14</v>
      </c>
      <c r="D12" s="9">
        <v>137102.70000000001</v>
      </c>
      <c r="E12" s="9">
        <v>137102.70000000001</v>
      </c>
      <c r="F12" s="9">
        <f t="shared" si="0"/>
        <v>0</v>
      </c>
      <c r="G12" s="9">
        <v>144017</v>
      </c>
      <c r="H12" s="9">
        <f t="shared" si="1"/>
        <v>6914.2999999999884</v>
      </c>
      <c r="I12" s="9">
        <v>144017</v>
      </c>
      <c r="J12" s="9">
        <f t="shared" si="2"/>
        <v>0</v>
      </c>
      <c r="K12" s="9">
        <v>146399.70000000001</v>
      </c>
      <c r="L12" s="29">
        <f t="shared" si="3"/>
        <v>2382.7000000000116</v>
      </c>
    </row>
    <row r="13" spans="1:12" x14ac:dyDescent="0.25">
      <c r="A13" s="7" t="s">
        <v>15</v>
      </c>
      <c r="B13" s="8" t="s">
        <v>5</v>
      </c>
      <c r="C13" s="8" t="s">
        <v>16</v>
      </c>
      <c r="D13" s="9">
        <v>32728.7</v>
      </c>
      <c r="E13" s="9">
        <v>32728.7</v>
      </c>
      <c r="F13" s="9">
        <f t="shared" si="0"/>
        <v>0</v>
      </c>
      <c r="G13" s="9">
        <v>32728.7</v>
      </c>
      <c r="H13" s="9">
        <f t="shared" si="1"/>
        <v>0</v>
      </c>
      <c r="I13" s="9">
        <v>32728.7</v>
      </c>
      <c r="J13" s="9">
        <f t="shared" si="2"/>
        <v>0</v>
      </c>
      <c r="K13" s="9">
        <v>34642.9</v>
      </c>
      <c r="L13" s="29">
        <f t="shared" si="3"/>
        <v>1914.2000000000007</v>
      </c>
    </row>
    <row r="14" spans="1:12" x14ac:dyDescent="0.25">
      <c r="A14" s="7" t="s">
        <v>17</v>
      </c>
      <c r="B14" s="8" t="s">
        <v>5</v>
      </c>
      <c r="C14" s="8" t="s">
        <v>18</v>
      </c>
      <c r="D14" s="9">
        <v>90000</v>
      </c>
      <c r="E14" s="9">
        <v>90000</v>
      </c>
      <c r="F14" s="9">
        <f t="shared" si="0"/>
        <v>0</v>
      </c>
      <c r="G14" s="9">
        <v>90000</v>
      </c>
      <c r="H14" s="9">
        <f t="shared" si="1"/>
        <v>0</v>
      </c>
      <c r="I14" s="9">
        <v>90000</v>
      </c>
      <c r="J14" s="9">
        <f t="shared" si="2"/>
        <v>0</v>
      </c>
      <c r="K14" s="9">
        <v>90000</v>
      </c>
      <c r="L14" s="29">
        <f t="shared" si="3"/>
        <v>0</v>
      </c>
    </row>
    <row r="15" spans="1:12" x14ac:dyDescent="0.25">
      <c r="A15" s="7" t="s">
        <v>19</v>
      </c>
      <c r="B15" s="8" t="s">
        <v>5</v>
      </c>
      <c r="C15" s="8" t="s">
        <v>20</v>
      </c>
      <c r="D15" s="9">
        <v>674237.6</v>
      </c>
      <c r="E15" s="9">
        <v>736128.9</v>
      </c>
      <c r="F15" s="9">
        <f t="shared" si="0"/>
        <v>61891.300000000047</v>
      </c>
      <c r="G15" s="9">
        <v>732290</v>
      </c>
      <c r="H15" s="9">
        <f t="shared" si="1"/>
        <v>-3838.9000000000233</v>
      </c>
      <c r="I15" s="9">
        <v>732290</v>
      </c>
      <c r="J15" s="9">
        <f t="shared" si="2"/>
        <v>0</v>
      </c>
      <c r="K15" s="9">
        <v>686723.5</v>
      </c>
      <c r="L15" s="29">
        <f t="shared" si="3"/>
        <v>-45566.5</v>
      </c>
    </row>
    <row r="16" spans="1:12" ht="31.5" x14ac:dyDescent="0.25">
      <c r="A16" s="5" t="s">
        <v>21</v>
      </c>
      <c r="B16" s="4" t="s">
        <v>10</v>
      </c>
      <c r="C16" s="4" t="s">
        <v>6</v>
      </c>
      <c r="D16" s="11">
        <f>D17+D18</f>
        <v>692920.2</v>
      </c>
      <c r="E16" s="11">
        <f>E17+E18</f>
        <v>707668.3</v>
      </c>
      <c r="F16" s="6">
        <f t="shared" si="0"/>
        <v>14748.100000000093</v>
      </c>
      <c r="G16" s="11">
        <f>SUM(G17:G18)</f>
        <v>713454.7</v>
      </c>
      <c r="H16" s="6">
        <f t="shared" si="1"/>
        <v>5786.3999999999069</v>
      </c>
      <c r="I16" s="11">
        <f>SUM(I17:I18)</f>
        <v>713454.7</v>
      </c>
      <c r="J16" s="6">
        <f t="shared" si="2"/>
        <v>0</v>
      </c>
      <c r="K16" s="6">
        <v>738638.6</v>
      </c>
      <c r="L16" s="30">
        <f t="shared" si="3"/>
        <v>25183.900000000023</v>
      </c>
    </row>
    <row r="17" spans="1:12" ht="31.5" x14ac:dyDescent="0.25">
      <c r="A17" s="7" t="s">
        <v>22</v>
      </c>
      <c r="B17" s="8" t="s">
        <v>10</v>
      </c>
      <c r="C17" s="8" t="s">
        <v>23</v>
      </c>
      <c r="D17" s="12">
        <v>35112.6</v>
      </c>
      <c r="E17" s="12">
        <v>37000</v>
      </c>
      <c r="F17" s="9">
        <f t="shared" si="0"/>
        <v>1887.4000000000015</v>
      </c>
      <c r="G17" s="12">
        <v>37000</v>
      </c>
      <c r="H17" s="9">
        <f t="shared" si="1"/>
        <v>0</v>
      </c>
      <c r="I17" s="12">
        <v>37000</v>
      </c>
      <c r="J17" s="9">
        <f t="shared" si="2"/>
        <v>0</v>
      </c>
      <c r="K17" s="9">
        <v>72000</v>
      </c>
      <c r="L17" s="29">
        <f t="shared" si="3"/>
        <v>35000</v>
      </c>
    </row>
    <row r="18" spans="1:12" x14ac:dyDescent="0.25">
      <c r="A18" s="7" t="s">
        <v>24</v>
      </c>
      <c r="B18" s="8" t="s">
        <v>10</v>
      </c>
      <c r="C18" s="8" t="s">
        <v>25</v>
      </c>
      <c r="D18" s="12">
        <v>657807.6</v>
      </c>
      <c r="E18" s="12">
        <v>670668.30000000005</v>
      </c>
      <c r="F18" s="9">
        <f t="shared" si="0"/>
        <v>12860.70000000007</v>
      </c>
      <c r="G18" s="12">
        <v>676454.7</v>
      </c>
      <c r="H18" s="9">
        <f t="shared" si="1"/>
        <v>5786.3999999999069</v>
      </c>
      <c r="I18" s="12">
        <v>676454.7</v>
      </c>
      <c r="J18" s="9">
        <f t="shared" si="2"/>
        <v>0</v>
      </c>
      <c r="K18" s="9">
        <v>666638.6</v>
      </c>
      <c r="L18" s="29">
        <f t="shared" si="3"/>
        <v>-9816.0999999999767</v>
      </c>
    </row>
    <row r="19" spans="1:12" x14ac:dyDescent="0.25">
      <c r="A19" s="5" t="s">
        <v>26</v>
      </c>
      <c r="B19" s="4" t="s">
        <v>12</v>
      </c>
      <c r="C19" s="4" t="s">
        <v>6</v>
      </c>
      <c r="D19" s="11">
        <f>SUM(D20:D27)</f>
        <v>3555860</v>
      </c>
      <c r="E19" s="11">
        <f>SUM(E20:E27)</f>
        <v>3559746.2</v>
      </c>
      <c r="F19" s="6">
        <f t="shared" si="0"/>
        <v>3886.2000000001863</v>
      </c>
      <c r="G19" s="11">
        <f>SUM(G20:G27)</f>
        <v>4291339.9000000004</v>
      </c>
      <c r="H19" s="6">
        <f t="shared" si="1"/>
        <v>731593.70000000019</v>
      </c>
      <c r="I19" s="11">
        <f>SUM(I20:I27)</f>
        <v>4291339.9000000004</v>
      </c>
      <c r="J19" s="6">
        <f t="shared" si="2"/>
        <v>0</v>
      </c>
      <c r="K19" s="6">
        <v>4391085.5999999996</v>
      </c>
      <c r="L19" s="30">
        <f t="shared" si="3"/>
        <v>99745.699999999255</v>
      </c>
    </row>
    <row r="20" spans="1:12" x14ac:dyDescent="0.25">
      <c r="A20" s="7" t="s">
        <v>27</v>
      </c>
      <c r="B20" s="8" t="s">
        <v>12</v>
      </c>
      <c r="C20" s="8" t="s">
        <v>5</v>
      </c>
      <c r="D20" s="12">
        <v>173079</v>
      </c>
      <c r="E20" s="12">
        <v>175911.5</v>
      </c>
      <c r="F20" s="9">
        <f t="shared" si="0"/>
        <v>2832.5</v>
      </c>
      <c r="G20" s="12">
        <v>177375.4</v>
      </c>
      <c r="H20" s="9">
        <f t="shared" si="1"/>
        <v>1463.8999999999942</v>
      </c>
      <c r="I20" s="12">
        <f>G20</f>
        <v>177375.4</v>
      </c>
      <c r="J20" s="9">
        <f t="shared" si="2"/>
        <v>0</v>
      </c>
      <c r="K20" s="9">
        <v>178238.4</v>
      </c>
      <c r="L20" s="29">
        <f t="shared" si="3"/>
        <v>863</v>
      </c>
    </row>
    <row r="21" spans="1:12" x14ac:dyDescent="0.25">
      <c r="A21" s="7" t="s">
        <v>28</v>
      </c>
      <c r="B21" s="8" t="s">
        <v>12</v>
      </c>
      <c r="C21" s="8" t="s">
        <v>8</v>
      </c>
      <c r="D21" s="12">
        <v>37398</v>
      </c>
      <c r="E21" s="12">
        <v>37398</v>
      </c>
      <c r="F21" s="9">
        <f t="shared" si="0"/>
        <v>0</v>
      </c>
      <c r="G21" s="12">
        <v>37398</v>
      </c>
      <c r="H21" s="9">
        <f t="shared" si="1"/>
        <v>0</v>
      </c>
      <c r="I21" s="12">
        <f>G21</f>
        <v>37398</v>
      </c>
      <c r="J21" s="9">
        <f t="shared" si="2"/>
        <v>0</v>
      </c>
      <c r="K21" s="9">
        <v>34360.699999999997</v>
      </c>
      <c r="L21" s="29">
        <f t="shared" si="3"/>
        <v>-3037.3000000000029</v>
      </c>
    </row>
    <row r="22" spans="1:12" x14ac:dyDescent="0.25">
      <c r="A22" s="7" t="s">
        <v>29</v>
      </c>
      <c r="B22" s="8" t="s">
        <v>12</v>
      </c>
      <c r="C22" s="8" t="s">
        <v>30</v>
      </c>
      <c r="D22" s="12">
        <v>393972.4</v>
      </c>
      <c r="E22" s="12">
        <v>395943.5</v>
      </c>
      <c r="F22" s="9">
        <f t="shared" si="0"/>
        <v>1971.0999999999767</v>
      </c>
      <c r="G22" s="12">
        <v>412550.6</v>
      </c>
      <c r="H22" s="9">
        <f t="shared" si="1"/>
        <v>16607.099999999977</v>
      </c>
      <c r="I22" s="12">
        <f>G22</f>
        <v>412550.6</v>
      </c>
      <c r="J22" s="9">
        <f t="shared" si="2"/>
        <v>0</v>
      </c>
      <c r="K22" s="9">
        <v>406170.8</v>
      </c>
      <c r="L22" s="29">
        <f t="shared" si="3"/>
        <v>-6379.7999999999884</v>
      </c>
    </row>
    <row r="23" spans="1:12" x14ac:dyDescent="0.25">
      <c r="A23" s="7" t="s">
        <v>31</v>
      </c>
      <c r="B23" s="8" t="s">
        <v>12</v>
      </c>
      <c r="C23" s="8" t="s">
        <v>14</v>
      </c>
      <c r="D23" s="12">
        <v>121081.7</v>
      </c>
      <c r="E23" s="12">
        <v>119082.7</v>
      </c>
      <c r="F23" s="9">
        <f t="shared" si="0"/>
        <v>-1999</v>
      </c>
      <c r="G23" s="12">
        <v>131002.7</v>
      </c>
      <c r="H23" s="9">
        <f t="shared" si="1"/>
        <v>11920</v>
      </c>
      <c r="I23" s="12">
        <f>G23</f>
        <v>131002.7</v>
      </c>
      <c r="J23" s="9">
        <f t="shared" si="2"/>
        <v>0</v>
      </c>
      <c r="K23" s="9">
        <v>126745.2</v>
      </c>
      <c r="L23" s="29">
        <f t="shared" si="3"/>
        <v>-4257.5</v>
      </c>
    </row>
    <row r="24" spans="1:12" x14ac:dyDescent="0.25">
      <c r="A24" s="7" t="s">
        <v>32</v>
      </c>
      <c r="B24" s="8" t="s">
        <v>12</v>
      </c>
      <c r="C24" s="8" t="s">
        <v>16</v>
      </c>
      <c r="D24" s="12">
        <v>311191.3</v>
      </c>
      <c r="E24" s="12">
        <v>311191.3</v>
      </c>
      <c r="F24" s="9">
        <f t="shared" si="0"/>
        <v>0</v>
      </c>
      <c r="G24" s="12">
        <v>311191.3</v>
      </c>
      <c r="H24" s="9">
        <f t="shared" si="1"/>
        <v>0</v>
      </c>
      <c r="I24" s="12">
        <f>G24</f>
        <v>311191.3</v>
      </c>
      <c r="J24" s="9">
        <f t="shared" si="2"/>
        <v>0</v>
      </c>
      <c r="K24" s="9">
        <v>311191.3</v>
      </c>
      <c r="L24" s="29">
        <f t="shared" si="3"/>
        <v>0</v>
      </c>
    </row>
    <row r="25" spans="1:12" x14ac:dyDescent="0.25">
      <c r="A25" s="7" t="s">
        <v>33</v>
      </c>
      <c r="B25" s="8" t="s">
        <v>12</v>
      </c>
      <c r="C25" s="8" t="s">
        <v>34</v>
      </c>
      <c r="D25" s="12">
        <v>321555</v>
      </c>
      <c r="E25" s="12">
        <v>327555</v>
      </c>
      <c r="F25" s="9">
        <f t="shared" si="0"/>
        <v>6000</v>
      </c>
      <c r="G25" s="12">
        <v>332413.5</v>
      </c>
      <c r="H25" s="9">
        <f t="shared" si="1"/>
        <v>4858.5</v>
      </c>
      <c r="I25" s="12">
        <f>G25</f>
        <v>332413.5</v>
      </c>
      <c r="J25" s="9">
        <f t="shared" si="2"/>
        <v>0</v>
      </c>
      <c r="K25" s="9">
        <v>331523.90000000002</v>
      </c>
      <c r="L25" s="29">
        <f t="shared" si="3"/>
        <v>-889.59999999997672</v>
      </c>
    </row>
    <row r="26" spans="1:12" x14ac:dyDescent="0.25">
      <c r="A26" s="7" t="s">
        <v>35</v>
      </c>
      <c r="B26" s="8" t="s">
        <v>12</v>
      </c>
      <c r="C26" s="8" t="s">
        <v>23</v>
      </c>
      <c r="D26" s="12">
        <v>1887785.5</v>
      </c>
      <c r="E26" s="12">
        <v>1887785.5</v>
      </c>
      <c r="F26" s="9">
        <f t="shared" si="0"/>
        <v>0</v>
      </c>
      <c r="G26" s="12">
        <v>2553146.6</v>
      </c>
      <c r="H26" s="9">
        <f t="shared" si="1"/>
        <v>665361.10000000009</v>
      </c>
      <c r="I26" s="12">
        <f>G26</f>
        <v>2553146.6</v>
      </c>
      <c r="J26" s="9">
        <f t="shared" si="2"/>
        <v>0</v>
      </c>
      <c r="K26" s="9">
        <v>2667507.6</v>
      </c>
      <c r="L26" s="29">
        <f t="shared" si="3"/>
        <v>114361</v>
      </c>
    </row>
    <row r="27" spans="1:12" x14ac:dyDescent="0.25">
      <c r="A27" s="7" t="s">
        <v>36</v>
      </c>
      <c r="B27" s="8" t="s">
        <v>12</v>
      </c>
      <c r="C27" s="8" t="s">
        <v>37</v>
      </c>
      <c r="D27" s="12">
        <v>309797.09999999998</v>
      </c>
      <c r="E27" s="12">
        <v>304878.7</v>
      </c>
      <c r="F27" s="9">
        <f t="shared" si="0"/>
        <v>-4918.3999999999651</v>
      </c>
      <c r="G27" s="12">
        <v>336261.8</v>
      </c>
      <c r="H27" s="9">
        <f t="shared" si="1"/>
        <v>31383.099999999977</v>
      </c>
      <c r="I27" s="12">
        <f>G27</f>
        <v>336261.8</v>
      </c>
      <c r="J27" s="9">
        <f t="shared" si="2"/>
        <v>0</v>
      </c>
      <c r="K27" s="9">
        <v>335347.7</v>
      </c>
      <c r="L27" s="29">
        <f t="shared" si="3"/>
        <v>-914.09999999997672</v>
      </c>
    </row>
    <row r="28" spans="1:12" x14ac:dyDescent="0.25">
      <c r="A28" s="5" t="s">
        <v>38</v>
      </c>
      <c r="B28" s="4" t="s">
        <v>30</v>
      </c>
      <c r="C28" s="4" t="s">
        <v>6</v>
      </c>
      <c r="D28" s="11">
        <f>SUM(D29:D32)</f>
        <v>2744021.2</v>
      </c>
      <c r="E28" s="11">
        <f>SUM(E29:E32)</f>
        <v>3411465.8</v>
      </c>
      <c r="F28" s="6">
        <f t="shared" si="0"/>
        <v>667444.59999999963</v>
      </c>
      <c r="G28" s="11">
        <f>SUM(G29:G32)</f>
        <v>7603397.5</v>
      </c>
      <c r="H28" s="6">
        <f t="shared" si="1"/>
        <v>4191931.7</v>
      </c>
      <c r="I28" s="11">
        <f>SUM(I29:I32)</f>
        <v>8103397.5</v>
      </c>
      <c r="J28" s="6">
        <f t="shared" si="2"/>
        <v>500000</v>
      </c>
      <c r="K28" s="6">
        <v>7625898.9000000004</v>
      </c>
      <c r="L28" s="30">
        <f t="shared" si="3"/>
        <v>-477498.59999999963</v>
      </c>
    </row>
    <row r="29" spans="1:12" x14ac:dyDescent="0.25">
      <c r="A29" s="7" t="s">
        <v>39</v>
      </c>
      <c r="B29" s="8" t="s">
        <v>30</v>
      </c>
      <c r="C29" s="8" t="s">
        <v>5</v>
      </c>
      <c r="D29" s="12">
        <v>213720.4</v>
      </c>
      <c r="E29" s="12">
        <v>212547.9</v>
      </c>
      <c r="F29" s="9">
        <f t="shared" si="0"/>
        <v>-1172.5</v>
      </c>
      <c r="G29" s="12">
        <v>184611.1</v>
      </c>
      <c r="H29" s="9">
        <f t="shared" si="1"/>
        <v>-27936.799999999988</v>
      </c>
      <c r="I29" s="12">
        <v>184611.1</v>
      </c>
      <c r="J29" s="9">
        <f t="shared" si="2"/>
        <v>0</v>
      </c>
      <c r="K29" s="9">
        <v>184611.1</v>
      </c>
      <c r="L29" s="29">
        <f t="shared" si="3"/>
        <v>0</v>
      </c>
    </row>
    <row r="30" spans="1:12" x14ac:dyDescent="0.25">
      <c r="A30" s="7" t="s">
        <v>40</v>
      </c>
      <c r="B30" s="8" t="s">
        <v>30</v>
      </c>
      <c r="C30" s="8" t="s">
        <v>8</v>
      </c>
      <c r="D30" s="12">
        <v>2341181.1</v>
      </c>
      <c r="E30" s="12">
        <v>2995769</v>
      </c>
      <c r="F30" s="9">
        <f t="shared" si="0"/>
        <v>654587.89999999991</v>
      </c>
      <c r="G30" s="12">
        <v>7204848.7000000002</v>
      </c>
      <c r="H30" s="9">
        <f t="shared" si="1"/>
        <v>4209079.7</v>
      </c>
      <c r="I30" s="12">
        <v>7704848.7000000002</v>
      </c>
      <c r="J30" s="9">
        <f t="shared" si="2"/>
        <v>500000</v>
      </c>
      <c r="K30" s="9">
        <v>7228962.5</v>
      </c>
      <c r="L30" s="29">
        <f t="shared" si="3"/>
        <v>-475886.20000000019</v>
      </c>
    </row>
    <row r="31" spans="1:12" x14ac:dyDescent="0.25">
      <c r="A31" s="7" t="s">
        <v>41</v>
      </c>
      <c r="B31" s="8" t="s">
        <v>30</v>
      </c>
      <c r="C31" s="8" t="s">
        <v>10</v>
      </c>
      <c r="D31" s="12">
        <v>109234.6</v>
      </c>
      <c r="E31" s="12">
        <v>118138.5</v>
      </c>
      <c r="F31" s="9">
        <f t="shared" si="0"/>
        <v>8903.8999999999942</v>
      </c>
      <c r="G31" s="12">
        <v>121438.5</v>
      </c>
      <c r="H31" s="9">
        <f t="shared" si="1"/>
        <v>3300</v>
      </c>
      <c r="I31" s="12">
        <v>121438.5</v>
      </c>
      <c r="J31" s="9">
        <f t="shared" si="2"/>
        <v>0</v>
      </c>
      <c r="K31" s="9">
        <v>121438.5</v>
      </c>
      <c r="L31" s="29">
        <f t="shared" si="3"/>
        <v>0</v>
      </c>
    </row>
    <row r="32" spans="1:12" x14ac:dyDescent="0.25">
      <c r="A32" s="7" t="s">
        <v>42</v>
      </c>
      <c r="B32" s="8" t="s">
        <v>30</v>
      </c>
      <c r="C32" s="8" t="s">
        <v>30</v>
      </c>
      <c r="D32" s="12">
        <v>79885.100000000006</v>
      </c>
      <c r="E32" s="12">
        <v>85010.4</v>
      </c>
      <c r="F32" s="9">
        <f t="shared" si="0"/>
        <v>5125.2999999999884</v>
      </c>
      <c r="G32" s="12">
        <v>92499.199999999997</v>
      </c>
      <c r="H32" s="9">
        <f t="shared" si="1"/>
        <v>7488.8000000000029</v>
      </c>
      <c r="I32" s="12">
        <v>92499.199999999997</v>
      </c>
      <c r="J32" s="9">
        <f t="shared" si="2"/>
        <v>0</v>
      </c>
      <c r="K32" s="9">
        <v>90886.8</v>
      </c>
      <c r="L32" s="29">
        <f t="shared" si="3"/>
        <v>-1612.3999999999942</v>
      </c>
    </row>
    <row r="33" spans="1:12" x14ac:dyDescent="0.25">
      <c r="A33" s="5" t="s">
        <v>43</v>
      </c>
      <c r="B33" s="4" t="s">
        <v>14</v>
      </c>
      <c r="C33" s="4" t="s">
        <v>6</v>
      </c>
      <c r="D33" s="11">
        <f>SUM(D34:D35)</f>
        <v>78732.700000000012</v>
      </c>
      <c r="E33" s="11">
        <f>SUM(E34:E35)</f>
        <v>79905.200000000012</v>
      </c>
      <c r="F33" s="6">
        <f t="shared" si="0"/>
        <v>1172.5</v>
      </c>
      <c r="G33" s="11">
        <f>SUM(G34:G35)</f>
        <v>79831.900000000009</v>
      </c>
      <c r="H33" s="6">
        <f t="shared" si="1"/>
        <v>-73.30000000000291</v>
      </c>
      <c r="I33" s="11">
        <f>SUM(I34:I35)</f>
        <v>79831.900000000009</v>
      </c>
      <c r="J33" s="6">
        <f t="shared" si="2"/>
        <v>0</v>
      </c>
      <c r="K33" s="6">
        <v>69521.399999999994</v>
      </c>
      <c r="L33" s="29">
        <f t="shared" si="3"/>
        <v>-10310.500000000015</v>
      </c>
    </row>
    <row r="34" spans="1:12" ht="31.5" x14ac:dyDescent="0.25">
      <c r="A34" s="7" t="s">
        <v>44</v>
      </c>
      <c r="B34" s="8" t="s">
        <v>14</v>
      </c>
      <c r="C34" s="8" t="s">
        <v>10</v>
      </c>
      <c r="D34" s="12">
        <v>96.6</v>
      </c>
      <c r="E34" s="12">
        <v>96.6</v>
      </c>
      <c r="F34" s="9">
        <f t="shared" si="0"/>
        <v>0</v>
      </c>
      <c r="G34" s="12">
        <v>96.6</v>
      </c>
      <c r="H34" s="6">
        <f t="shared" si="1"/>
        <v>0</v>
      </c>
      <c r="I34" s="12">
        <f>G34</f>
        <v>96.6</v>
      </c>
      <c r="J34" s="9">
        <f t="shared" si="2"/>
        <v>0</v>
      </c>
      <c r="K34" s="9">
        <v>48.3</v>
      </c>
      <c r="L34" s="29">
        <f t="shared" si="3"/>
        <v>-48.3</v>
      </c>
    </row>
    <row r="35" spans="1:12" x14ac:dyDescent="0.25">
      <c r="A35" s="7" t="s">
        <v>45</v>
      </c>
      <c r="B35" s="8" t="s">
        <v>14</v>
      </c>
      <c r="C35" s="8" t="s">
        <v>30</v>
      </c>
      <c r="D35" s="12">
        <v>78636.100000000006</v>
      </c>
      <c r="E35" s="12">
        <v>79808.600000000006</v>
      </c>
      <c r="F35" s="9">
        <f t="shared" si="0"/>
        <v>1172.5</v>
      </c>
      <c r="G35" s="12">
        <v>79735.3</v>
      </c>
      <c r="H35" s="9">
        <f t="shared" si="1"/>
        <v>-73.30000000000291</v>
      </c>
      <c r="I35" s="12">
        <f>G35</f>
        <v>79735.3</v>
      </c>
      <c r="J35" s="9">
        <f t="shared" si="2"/>
        <v>0</v>
      </c>
      <c r="K35" s="9">
        <v>69473.100000000006</v>
      </c>
      <c r="L35" s="29">
        <f t="shared" si="3"/>
        <v>-10262.199999999997</v>
      </c>
    </row>
    <row r="36" spans="1:12" x14ac:dyDescent="0.25">
      <c r="A36" s="5" t="s">
        <v>46</v>
      </c>
      <c r="B36" s="4" t="s">
        <v>16</v>
      </c>
      <c r="C36" s="4" t="s">
        <v>6</v>
      </c>
      <c r="D36" s="11">
        <f>SUM(D37:D43)</f>
        <v>5254369.2</v>
      </c>
      <c r="E36" s="11">
        <f>SUM(E37:E43)</f>
        <v>5283321.7</v>
      </c>
      <c r="F36" s="6">
        <f t="shared" si="0"/>
        <v>28952.5</v>
      </c>
      <c r="G36" s="11">
        <f>SUM(G37:G43)</f>
        <v>5296603.0000000009</v>
      </c>
      <c r="H36" s="6">
        <f t="shared" si="1"/>
        <v>13281.300000000745</v>
      </c>
      <c r="I36" s="11">
        <f>SUM(I37:I43)</f>
        <v>5296603.0000000009</v>
      </c>
      <c r="J36" s="6">
        <f t="shared" si="2"/>
        <v>0</v>
      </c>
      <c r="K36" s="6">
        <v>5399616.7999999998</v>
      </c>
      <c r="L36" s="30">
        <f t="shared" si="3"/>
        <v>103013.79999999888</v>
      </c>
    </row>
    <row r="37" spans="1:12" x14ac:dyDescent="0.25">
      <c r="A37" s="7" t="s">
        <v>47</v>
      </c>
      <c r="B37" s="8" t="s">
        <v>16</v>
      </c>
      <c r="C37" s="8" t="s">
        <v>5</v>
      </c>
      <c r="D37" s="12">
        <v>1371131.4</v>
      </c>
      <c r="E37" s="12">
        <v>1391131.4</v>
      </c>
      <c r="F37" s="9">
        <f t="shared" si="0"/>
        <v>20000</v>
      </c>
      <c r="G37" s="12">
        <v>1426731.5</v>
      </c>
      <c r="H37" s="9">
        <f t="shared" si="1"/>
        <v>35600.100000000093</v>
      </c>
      <c r="I37" s="12">
        <f>G37</f>
        <v>1426731.5</v>
      </c>
      <c r="J37" s="9">
        <f t="shared" si="2"/>
        <v>0</v>
      </c>
      <c r="K37" s="9">
        <v>1406217.5</v>
      </c>
      <c r="L37" s="29">
        <f t="shared" si="3"/>
        <v>-20514</v>
      </c>
    </row>
    <row r="38" spans="1:12" x14ac:dyDescent="0.25">
      <c r="A38" s="7" t="s">
        <v>48</v>
      </c>
      <c r="B38" s="8" t="s">
        <v>16</v>
      </c>
      <c r="C38" s="8" t="s">
        <v>8</v>
      </c>
      <c r="D38" s="12">
        <v>2432025.2999999998</v>
      </c>
      <c r="E38" s="12">
        <v>2433279.5</v>
      </c>
      <c r="F38" s="9">
        <f t="shared" si="0"/>
        <v>1254.2000000001863</v>
      </c>
      <c r="G38" s="12">
        <v>2415007.7000000002</v>
      </c>
      <c r="H38" s="9">
        <f t="shared" si="1"/>
        <v>-18271.799999999814</v>
      </c>
      <c r="I38" s="12">
        <f>G38</f>
        <v>2415007.7000000002</v>
      </c>
      <c r="J38" s="9">
        <f t="shared" si="2"/>
        <v>0</v>
      </c>
      <c r="K38" s="9">
        <v>2520270.2000000002</v>
      </c>
      <c r="L38" s="29">
        <f t="shared" si="3"/>
        <v>105262.5</v>
      </c>
    </row>
    <row r="39" spans="1:12" x14ac:dyDescent="0.25">
      <c r="A39" s="7" t="s">
        <v>49</v>
      </c>
      <c r="B39" s="8" t="s">
        <v>16</v>
      </c>
      <c r="C39" s="8" t="s">
        <v>10</v>
      </c>
      <c r="D39" s="12">
        <v>19901.599999999999</v>
      </c>
      <c r="E39" s="12">
        <v>24097.599999999999</v>
      </c>
      <c r="F39" s="9">
        <f t="shared" si="0"/>
        <v>4196</v>
      </c>
      <c r="G39" s="12">
        <v>24492.1</v>
      </c>
      <c r="H39" s="9">
        <f t="shared" si="1"/>
        <v>394.5</v>
      </c>
      <c r="I39" s="12">
        <f>G39</f>
        <v>24492.1</v>
      </c>
      <c r="J39" s="9">
        <f t="shared" si="2"/>
        <v>0</v>
      </c>
      <c r="K39" s="9">
        <v>34034</v>
      </c>
      <c r="L39" s="29">
        <f t="shared" si="3"/>
        <v>9541.9000000000015</v>
      </c>
    </row>
    <row r="40" spans="1:12" x14ac:dyDescent="0.25">
      <c r="A40" s="7" t="s">
        <v>50</v>
      </c>
      <c r="B40" s="8" t="s">
        <v>16</v>
      </c>
      <c r="C40" s="8" t="s">
        <v>12</v>
      </c>
      <c r="D40" s="12">
        <v>771298</v>
      </c>
      <c r="E40" s="12">
        <v>773685.1</v>
      </c>
      <c r="F40" s="9">
        <f t="shared" si="0"/>
        <v>2387.0999999999767</v>
      </c>
      <c r="G40" s="12">
        <v>763682.5</v>
      </c>
      <c r="H40" s="9">
        <f t="shared" si="1"/>
        <v>-10002.599999999977</v>
      </c>
      <c r="I40" s="12">
        <f>G40</f>
        <v>763682.5</v>
      </c>
      <c r="J40" s="9">
        <f t="shared" si="2"/>
        <v>0</v>
      </c>
      <c r="K40" s="9">
        <v>759541.1</v>
      </c>
      <c r="L40" s="29">
        <f t="shared" si="3"/>
        <v>-4141.4000000000233</v>
      </c>
    </row>
    <row r="41" spans="1:12" ht="31.5" x14ac:dyDescent="0.25">
      <c r="A41" s="7" t="s">
        <v>51</v>
      </c>
      <c r="B41" s="8" t="s">
        <v>16</v>
      </c>
      <c r="C41" s="8" t="s">
        <v>30</v>
      </c>
      <c r="D41" s="12">
        <v>61750.2</v>
      </c>
      <c r="E41" s="12">
        <v>61750.2</v>
      </c>
      <c r="F41" s="9">
        <f t="shared" si="0"/>
        <v>0</v>
      </c>
      <c r="G41" s="12">
        <v>61043.8</v>
      </c>
      <c r="H41" s="9">
        <f t="shared" si="1"/>
        <v>-706.39999999999418</v>
      </c>
      <c r="I41" s="12">
        <f>G41</f>
        <v>61043.8</v>
      </c>
      <c r="J41" s="9">
        <f t="shared" si="2"/>
        <v>0</v>
      </c>
      <c r="K41" s="9">
        <v>60621.599999999999</v>
      </c>
      <c r="L41" s="29">
        <f t="shared" si="3"/>
        <v>-422.20000000000437</v>
      </c>
    </row>
    <row r="42" spans="1:12" x14ac:dyDescent="0.25">
      <c r="A42" s="7" t="s">
        <v>52</v>
      </c>
      <c r="B42" s="8" t="s">
        <v>16</v>
      </c>
      <c r="C42" s="8" t="s">
        <v>16</v>
      </c>
      <c r="D42" s="12">
        <v>259449.3</v>
      </c>
      <c r="E42" s="12">
        <v>261607.4</v>
      </c>
      <c r="F42" s="9">
        <f t="shared" si="0"/>
        <v>2158.1000000000058</v>
      </c>
      <c r="G42" s="12">
        <v>266638.5</v>
      </c>
      <c r="H42" s="9">
        <f t="shared" si="1"/>
        <v>5031.1000000000058</v>
      </c>
      <c r="I42" s="12">
        <f>G42</f>
        <v>266638.5</v>
      </c>
      <c r="J42" s="9">
        <f t="shared" si="2"/>
        <v>0</v>
      </c>
      <c r="K42" s="9">
        <v>257919</v>
      </c>
      <c r="L42" s="29">
        <f t="shared" si="3"/>
        <v>-8719.5</v>
      </c>
    </row>
    <row r="43" spans="1:12" x14ac:dyDescent="0.25">
      <c r="A43" s="7" t="s">
        <v>53</v>
      </c>
      <c r="B43" s="8" t="s">
        <v>16</v>
      </c>
      <c r="C43" s="8" t="s">
        <v>23</v>
      </c>
      <c r="D43" s="12">
        <v>338813.4</v>
      </c>
      <c r="E43" s="12">
        <v>337770.5</v>
      </c>
      <c r="F43" s="9">
        <f t="shared" si="0"/>
        <v>-1042.9000000000233</v>
      </c>
      <c r="G43" s="12">
        <v>339006.9</v>
      </c>
      <c r="H43" s="9">
        <f t="shared" si="1"/>
        <v>1236.4000000000233</v>
      </c>
      <c r="I43" s="12">
        <f>G43</f>
        <v>339006.9</v>
      </c>
      <c r="J43" s="9">
        <f t="shared" si="2"/>
        <v>0</v>
      </c>
      <c r="K43" s="9">
        <v>361013.4</v>
      </c>
      <c r="L43" s="29">
        <f t="shared" si="3"/>
        <v>22006.5</v>
      </c>
    </row>
    <row r="44" spans="1:12" x14ac:dyDescent="0.25">
      <c r="A44" s="5" t="s">
        <v>54</v>
      </c>
      <c r="B44" s="4" t="s">
        <v>34</v>
      </c>
      <c r="C44" s="4" t="s">
        <v>6</v>
      </c>
      <c r="D44" s="11">
        <f>SUM(D45:D46)</f>
        <v>716293.20000000007</v>
      </c>
      <c r="E44" s="11">
        <f>SUM(E45:E46)</f>
        <v>719690.6</v>
      </c>
      <c r="F44" s="6">
        <f t="shared" si="0"/>
        <v>3397.3999999999069</v>
      </c>
      <c r="G44" s="11">
        <f>SUM(G45:G46)</f>
        <v>803591.1</v>
      </c>
      <c r="H44" s="6">
        <f t="shared" si="1"/>
        <v>83900.5</v>
      </c>
      <c r="I44" s="11">
        <f>SUM(I45:I46)</f>
        <v>803591.1</v>
      </c>
      <c r="J44" s="6">
        <f t="shared" si="2"/>
        <v>0</v>
      </c>
      <c r="K44" s="6">
        <v>804845.1</v>
      </c>
      <c r="L44" s="30">
        <f t="shared" si="3"/>
        <v>1254</v>
      </c>
    </row>
    <row r="45" spans="1:12" x14ac:dyDescent="0.25">
      <c r="A45" s="7" t="s">
        <v>55</v>
      </c>
      <c r="B45" s="8" t="s">
        <v>34</v>
      </c>
      <c r="C45" s="8" t="s">
        <v>5</v>
      </c>
      <c r="D45" s="12">
        <v>603377.4</v>
      </c>
      <c r="E45" s="12">
        <v>594996.19999999995</v>
      </c>
      <c r="F45" s="9">
        <f t="shared" si="0"/>
        <v>-8381.2000000000698</v>
      </c>
      <c r="G45" s="12">
        <v>660832.5</v>
      </c>
      <c r="H45" s="9">
        <f t="shared" si="1"/>
        <v>65836.300000000047</v>
      </c>
      <c r="I45" s="12">
        <f>G45</f>
        <v>660832.5</v>
      </c>
      <c r="J45" s="9">
        <f t="shared" si="2"/>
        <v>0</v>
      </c>
      <c r="K45" s="9">
        <v>651451.4</v>
      </c>
      <c r="L45" s="29">
        <f t="shared" si="3"/>
        <v>-9381.0999999999767</v>
      </c>
    </row>
    <row r="46" spans="1:12" x14ac:dyDescent="0.25">
      <c r="A46" s="7" t="s">
        <v>56</v>
      </c>
      <c r="B46" s="8" t="s">
        <v>34</v>
      </c>
      <c r="C46" s="8" t="s">
        <v>12</v>
      </c>
      <c r="D46" s="12">
        <v>112915.8</v>
      </c>
      <c r="E46" s="12">
        <v>124694.39999999999</v>
      </c>
      <c r="F46" s="9">
        <f t="shared" si="0"/>
        <v>11778.599999999991</v>
      </c>
      <c r="G46" s="12">
        <v>142758.6</v>
      </c>
      <c r="H46" s="9">
        <f t="shared" si="1"/>
        <v>18064.200000000012</v>
      </c>
      <c r="I46" s="12">
        <f>G46</f>
        <v>142758.6</v>
      </c>
      <c r="J46" s="9">
        <f t="shared" si="2"/>
        <v>0</v>
      </c>
      <c r="K46" s="9">
        <v>153393.70000000001</v>
      </c>
      <c r="L46" s="29">
        <f t="shared" si="3"/>
        <v>10635.100000000006</v>
      </c>
    </row>
    <row r="47" spans="1:12" x14ac:dyDescent="0.25">
      <c r="A47" s="5" t="s">
        <v>57</v>
      </c>
      <c r="B47" s="4" t="s">
        <v>23</v>
      </c>
      <c r="C47" s="4" t="s">
        <v>6</v>
      </c>
      <c r="D47" s="11">
        <f>SUM(D48:D54)</f>
        <v>5258142.2</v>
      </c>
      <c r="E47" s="11">
        <f>SUM(E48:E54)</f>
        <v>5533030.4000000004</v>
      </c>
      <c r="F47" s="6">
        <f t="shared" si="0"/>
        <v>274888.20000000019</v>
      </c>
      <c r="G47" s="11">
        <f>SUM(G48:G54)</f>
        <v>5425403.7000000002</v>
      </c>
      <c r="H47" s="6">
        <f t="shared" si="1"/>
        <v>-107626.70000000019</v>
      </c>
      <c r="I47" s="11">
        <f>SUM(I48:I54)</f>
        <v>5425403.7000000002</v>
      </c>
      <c r="J47" s="6">
        <f t="shared" si="2"/>
        <v>0</v>
      </c>
      <c r="K47" s="6">
        <v>4241018.5999999996</v>
      </c>
      <c r="L47" s="30">
        <f t="shared" si="3"/>
        <v>-1184385.1000000006</v>
      </c>
    </row>
    <row r="48" spans="1:12" x14ac:dyDescent="0.25">
      <c r="A48" s="7" t="s">
        <v>58</v>
      </c>
      <c r="B48" s="8" t="s">
        <v>23</v>
      </c>
      <c r="C48" s="8" t="s">
        <v>5</v>
      </c>
      <c r="D48" s="12">
        <v>1027440.5</v>
      </c>
      <c r="E48" s="12">
        <v>1059308.3999999999</v>
      </c>
      <c r="F48" s="9">
        <f t="shared" si="0"/>
        <v>31867.899999999907</v>
      </c>
      <c r="G48" s="12">
        <v>976944.5</v>
      </c>
      <c r="H48" s="9">
        <f t="shared" si="1"/>
        <v>-82363.899999999907</v>
      </c>
      <c r="I48" s="12">
        <f>G48</f>
        <v>976944.5</v>
      </c>
      <c r="J48" s="9">
        <f t="shared" si="2"/>
        <v>0</v>
      </c>
      <c r="K48" s="9">
        <v>983005.9</v>
      </c>
      <c r="L48" s="29">
        <f t="shared" si="3"/>
        <v>6061.4000000000233</v>
      </c>
    </row>
    <row r="49" spans="1:12" x14ac:dyDescent="0.25">
      <c r="A49" s="7" t="s">
        <v>59</v>
      </c>
      <c r="B49" s="8" t="s">
        <v>23</v>
      </c>
      <c r="C49" s="8" t="s">
        <v>8</v>
      </c>
      <c r="D49" s="12">
        <v>270139.5</v>
      </c>
      <c r="E49" s="12">
        <v>270139.5</v>
      </c>
      <c r="F49" s="9">
        <f t="shared" si="0"/>
        <v>0</v>
      </c>
      <c r="G49" s="12">
        <v>254994.7</v>
      </c>
      <c r="H49" s="9">
        <f t="shared" si="1"/>
        <v>-15144.799999999988</v>
      </c>
      <c r="I49" s="12">
        <v>254994.7</v>
      </c>
      <c r="J49" s="9">
        <f t="shared" si="2"/>
        <v>0</v>
      </c>
      <c r="K49" s="9">
        <v>253380.8</v>
      </c>
      <c r="L49" s="29">
        <f t="shared" si="3"/>
        <v>-1613.9000000000233</v>
      </c>
    </row>
    <row r="50" spans="1:12" x14ac:dyDescent="0.25">
      <c r="A50" s="7" t="s">
        <v>60</v>
      </c>
      <c r="B50" s="8" t="s">
        <v>23</v>
      </c>
      <c r="C50" s="8" t="s">
        <v>10</v>
      </c>
      <c r="D50" s="12">
        <v>36172.1</v>
      </c>
      <c r="E50" s="12">
        <v>36172.1</v>
      </c>
      <c r="F50" s="9">
        <f t="shared" si="0"/>
        <v>0</v>
      </c>
      <c r="G50" s="12">
        <v>33339.199999999997</v>
      </c>
      <c r="H50" s="9">
        <f t="shared" si="1"/>
        <v>-2832.9000000000015</v>
      </c>
      <c r="I50" s="12">
        <v>33339.199999999997</v>
      </c>
      <c r="J50" s="9">
        <f t="shared" si="2"/>
        <v>0</v>
      </c>
      <c r="K50" s="9">
        <v>33069.5</v>
      </c>
      <c r="L50" s="29">
        <f t="shared" si="3"/>
        <v>-269.69999999999709</v>
      </c>
    </row>
    <row r="51" spans="1:12" x14ac:dyDescent="0.25">
      <c r="A51" s="7" t="s">
        <v>61</v>
      </c>
      <c r="B51" s="8" t="s">
        <v>23</v>
      </c>
      <c r="C51" s="8" t="s">
        <v>12</v>
      </c>
      <c r="D51" s="12">
        <v>29168.400000000001</v>
      </c>
      <c r="E51" s="12">
        <v>29168.400000000001</v>
      </c>
      <c r="F51" s="9">
        <f t="shared" si="0"/>
        <v>0</v>
      </c>
      <c r="G51" s="12">
        <v>28189.7</v>
      </c>
      <c r="H51" s="9">
        <f t="shared" si="1"/>
        <v>-978.70000000000073</v>
      </c>
      <c r="I51" s="12">
        <v>28189.7</v>
      </c>
      <c r="J51" s="9">
        <f t="shared" si="2"/>
        <v>0</v>
      </c>
      <c r="K51" s="9">
        <v>28631.5</v>
      </c>
      <c r="L51" s="29">
        <f t="shared" si="3"/>
        <v>441.79999999999927</v>
      </c>
    </row>
    <row r="52" spans="1:12" x14ac:dyDescent="0.25">
      <c r="A52" s="7" t="s">
        <v>62</v>
      </c>
      <c r="B52" s="8" t="s">
        <v>23</v>
      </c>
      <c r="C52" s="8" t="s">
        <v>30</v>
      </c>
      <c r="D52" s="12">
        <v>222139.1</v>
      </c>
      <c r="E52" s="12">
        <v>222304.1</v>
      </c>
      <c r="F52" s="9">
        <f t="shared" si="0"/>
        <v>165</v>
      </c>
      <c r="G52" s="12">
        <v>237962.4</v>
      </c>
      <c r="H52" s="9">
        <f t="shared" si="1"/>
        <v>15658.299999999988</v>
      </c>
      <c r="I52" s="12">
        <v>237962.4</v>
      </c>
      <c r="J52" s="9">
        <f t="shared" si="2"/>
        <v>0</v>
      </c>
      <c r="K52" s="9">
        <v>206758.2</v>
      </c>
      <c r="L52" s="29">
        <f t="shared" si="3"/>
        <v>-31204.199999999983</v>
      </c>
    </row>
    <row r="53" spans="1:12" ht="31.5" x14ac:dyDescent="0.25">
      <c r="A53" s="7" t="s">
        <v>63</v>
      </c>
      <c r="B53" s="8" t="s">
        <v>23</v>
      </c>
      <c r="C53" s="8" t="s">
        <v>14</v>
      </c>
      <c r="D53" s="12">
        <v>62372.6</v>
      </c>
      <c r="E53" s="12">
        <v>62372.6</v>
      </c>
      <c r="F53" s="9">
        <f t="shared" si="0"/>
        <v>0</v>
      </c>
      <c r="G53" s="12">
        <v>62480</v>
      </c>
      <c r="H53" s="9">
        <f t="shared" si="1"/>
        <v>107.40000000000146</v>
      </c>
      <c r="I53" s="12">
        <v>62480</v>
      </c>
      <c r="J53" s="9">
        <f t="shared" si="2"/>
        <v>0</v>
      </c>
      <c r="K53" s="9">
        <v>62541</v>
      </c>
      <c r="L53" s="29">
        <f t="shared" si="3"/>
        <v>61</v>
      </c>
    </row>
    <row r="54" spans="1:12" x14ac:dyDescent="0.25">
      <c r="A54" s="7" t="s">
        <v>64</v>
      </c>
      <c r="B54" s="8" t="s">
        <v>23</v>
      </c>
      <c r="C54" s="8" t="s">
        <v>23</v>
      </c>
      <c r="D54" s="12">
        <v>3610710</v>
      </c>
      <c r="E54" s="12">
        <v>3853565.3</v>
      </c>
      <c r="F54" s="9">
        <f t="shared" si="0"/>
        <v>242855.29999999981</v>
      </c>
      <c r="G54" s="12">
        <v>3831493.2</v>
      </c>
      <c r="H54" s="9">
        <f t="shared" si="1"/>
        <v>-22072.099999999627</v>
      </c>
      <c r="I54" s="12">
        <v>3831493.2</v>
      </c>
      <c r="J54" s="9">
        <f t="shared" si="2"/>
        <v>0</v>
      </c>
      <c r="K54" s="9">
        <v>2673631.7000000002</v>
      </c>
      <c r="L54" s="29">
        <f t="shared" si="3"/>
        <v>-1157861.5</v>
      </c>
    </row>
    <row r="55" spans="1:12" x14ac:dyDescent="0.25">
      <c r="A55" s="5" t="s">
        <v>65</v>
      </c>
      <c r="B55" s="4" t="s">
        <v>25</v>
      </c>
      <c r="C55" s="4" t="s">
        <v>6</v>
      </c>
      <c r="D55" s="11">
        <f>SUM(D56:D60)</f>
        <v>3397781.7</v>
      </c>
      <c r="E55" s="11">
        <f>SUM(E56:E60)</f>
        <v>3705550.6</v>
      </c>
      <c r="F55" s="6">
        <f t="shared" si="0"/>
        <v>307768.89999999991</v>
      </c>
      <c r="G55" s="11">
        <f>SUM(G56:G60)</f>
        <v>3689340.2</v>
      </c>
      <c r="H55" s="6">
        <f t="shared" si="1"/>
        <v>-16210.399999999907</v>
      </c>
      <c r="I55" s="11">
        <f>SUM(I56:I60)</f>
        <v>3689340.2</v>
      </c>
      <c r="J55" s="6">
        <f t="shared" si="2"/>
        <v>0</v>
      </c>
      <c r="K55" s="6">
        <v>4953385.5999999996</v>
      </c>
      <c r="L55" s="30">
        <f t="shared" si="3"/>
        <v>1264045.3999999994</v>
      </c>
    </row>
    <row r="56" spans="1:12" x14ac:dyDescent="0.25">
      <c r="A56" s="7" t="s">
        <v>66</v>
      </c>
      <c r="B56" s="8" t="s">
        <v>25</v>
      </c>
      <c r="C56" s="8" t="s">
        <v>5</v>
      </c>
      <c r="D56" s="12">
        <v>238262.7</v>
      </c>
      <c r="E56" s="12">
        <v>404759.6</v>
      </c>
      <c r="F56" s="9">
        <f t="shared" si="0"/>
        <v>166496.89999999997</v>
      </c>
      <c r="G56" s="12">
        <v>404423.9</v>
      </c>
      <c r="H56" s="9">
        <f t="shared" si="1"/>
        <v>-335.69999999995343</v>
      </c>
      <c r="I56" s="12">
        <v>404423.9</v>
      </c>
      <c r="J56" s="9">
        <f t="shared" si="2"/>
        <v>0</v>
      </c>
      <c r="K56" s="9">
        <v>357060.7</v>
      </c>
      <c r="L56" s="29">
        <f t="shared" si="3"/>
        <v>-47363.200000000012</v>
      </c>
    </row>
    <row r="57" spans="1:12" x14ac:dyDescent="0.25">
      <c r="A57" s="7" t="s">
        <v>67</v>
      </c>
      <c r="B57" s="8" t="s">
        <v>25</v>
      </c>
      <c r="C57" s="8" t="s">
        <v>8</v>
      </c>
      <c r="D57" s="12">
        <v>1038742.9</v>
      </c>
      <c r="E57" s="12">
        <v>1044788.9</v>
      </c>
      <c r="F57" s="9">
        <f t="shared" si="0"/>
        <v>6046</v>
      </c>
      <c r="G57" s="12">
        <v>1048049</v>
      </c>
      <c r="H57" s="9">
        <f t="shared" si="1"/>
        <v>3260.0999999999767</v>
      </c>
      <c r="I57" s="12">
        <v>1048049</v>
      </c>
      <c r="J57" s="9">
        <f t="shared" si="2"/>
        <v>0</v>
      </c>
      <c r="K57" s="9">
        <v>1043782</v>
      </c>
      <c r="L57" s="29">
        <f t="shared" si="3"/>
        <v>-4267</v>
      </c>
    </row>
    <row r="58" spans="1:12" x14ac:dyDescent="0.25">
      <c r="A58" s="7" t="s">
        <v>68</v>
      </c>
      <c r="B58" s="8" t="s">
        <v>25</v>
      </c>
      <c r="C58" s="8" t="s">
        <v>10</v>
      </c>
      <c r="D58" s="12">
        <v>1080726.3</v>
      </c>
      <c r="E58" s="12">
        <v>1194126.3999999999</v>
      </c>
      <c r="F58" s="9">
        <f t="shared" si="0"/>
        <v>113400.09999999986</v>
      </c>
      <c r="G58" s="12">
        <v>1188463.6000000001</v>
      </c>
      <c r="H58" s="9">
        <f t="shared" si="1"/>
        <v>-5662.7999999998137</v>
      </c>
      <c r="I58" s="12">
        <v>1188463.6000000001</v>
      </c>
      <c r="J58" s="9">
        <f t="shared" si="2"/>
        <v>0</v>
      </c>
      <c r="K58" s="9">
        <v>2496325.2000000002</v>
      </c>
      <c r="L58" s="29">
        <f t="shared" si="3"/>
        <v>1307861.6000000001</v>
      </c>
    </row>
    <row r="59" spans="1:12" x14ac:dyDescent="0.25">
      <c r="A59" s="7" t="s">
        <v>69</v>
      </c>
      <c r="B59" s="8" t="s">
        <v>25</v>
      </c>
      <c r="C59" s="8" t="s">
        <v>12</v>
      </c>
      <c r="D59" s="12">
        <v>704039.9</v>
      </c>
      <c r="E59" s="12">
        <v>708068.1</v>
      </c>
      <c r="F59" s="9">
        <f t="shared" si="0"/>
        <v>4028.1999999999534</v>
      </c>
      <c r="G59" s="12">
        <v>708068.1</v>
      </c>
      <c r="H59" s="9">
        <f t="shared" si="1"/>
        <v>0</v>
      </c>
      <c r="I59" s="12">
        <v>708068.1</v>
      </c>
      <c r="J59" s="9">
        <f t="shared" si="2"/>
        <v>0</v>
      </c>
      <c r="K59" s="9">
        <v>705440.4</v>
      </c>
      <c r="L59" s="29">
        <f t="shared" si="3"/>
        <v>-2627.6999999999534</v>
      </c>
    </row>
    <row r="60" spans="1:12" x14ac:dyDescent="0.25">
      <c r="A60" s="7" t="s">
        <v>70</v>
      </c>
      <c r="B60" s="8" t="s">
        <v>25</v>
      </c>
      <c r="C60" s="8" t="s">
        <v>14</v>
      </c>
      <c r="D60" s="12">
        <v>336009.9</v>
      </c>
      <c r="E60" s="12">
        <v>353807.6</v>
      </c>
      <c r="F60" s="9">
        <f t="shared" si="0"/>
        <v>17797.699999999953</v>
      </c>
      <c r="G60" s="12">
        <v>340335.6</v>
      </c>
      <c r="H60" s="9">
        <f t="shared" si="1"/>
        <v>-13472</v>
      </c>
      <c r="I60" s="12">
        <v>340335.6</v>
      </c>
      <c r="J60" s="9">
        <f t="shared" si="2"/>
        <v>0</v>
      </c>
      <c r="K60" s="9">
        <v>350777.3</v>
      </c>
      <c r="L60" s="29">
        <f t="shared" si="3"/>
        <v>10441.700000000012</v>
      </c>
    </row>
    <row r="61" spans="1:12" x14ac:dyDescent="0.25">
      <c r="A61" s="5" t="s">
        <v>71</v>
      </c>
      <c r="B61" s="4" t="s">
        <v>18</v>
      </c>
      <c r="C61" s="4" t="s">
        <v>6</v>
      </c>
      <c r="D61" s="11">
        <f>SUM(D62:D65)</f>
        <v>303948</v>
      </c>
      <c r="E61" s="11">
        <f>SUM(E62:E65)</f>
        <v>372332.2</v>
      </c>
      <c r="F61" s="6">
        <f t="shared" si="0"/>
        <v>68384.200000000012</v>
      </c>
      <c r="G61" s="11">
        <f>SUM(G62:G65)</f>
        <v>380234</v>
      </c>
      <c r="H61" s="6">
        <f t="shared" si="1"/>
        <v>7901.7999999999884</v>
      </c>
      <c r="I61" s="11">
        <f>SUM(I62:I65)</f>
        <v>380234</v>
      </c>
      <c r="J61" s="6">
        <f t="shared" si="2"/>
        <v>0</v>
      </c>
      <c r="K61" s="6">
        <v>374101.2</v>
      </c>
      <c r="L61" s="30">
        <f t="shared" si="3"/>
        <v>-6132.7999999999884</v>
      </c>
    </row>
    <row r="62" spans="1:12" x14ac:dyDescent="0.25">
      <c r="A62" s="7" t="s">
        <v>72</v>
      </c>
      <c r="B62" s="8" t="s">
        <v>18</v>
      </c>
      <c r="C62" s="8" t="s">
        <v>5</v>
      </c>
      <c r="D62" s="12">
        <v>77038</v>
      </c>
      <c r="E62" s="12">
        <v>39038</v>
      </c>
      <c r="F62" s="9">
        <f t="shared" si="0"/>
        <v>-38000</v>
      </c>
      <c r="G62" s="12">
        <v>39038</v>
      </c>
      <c r="H62" s="9">
        <f t="shared" si="1"/>
        <v>0</v>
      </c>
      <c r="I62" s="12">
        <v>39038</v>
      </c>
      <c r="J62" s="9">
        <f t="shared" si="2"/>
        <v>0</v>
      </c>
      <c r="K62" s="9">
        <v>38338</v>
      </c>
      <c r="L62" s="29">
        <f t="shared" si="3"/>
        <v>-700</v>
      </c>
    </row>
    <row r="63" spans="1:12" x14ac:dyDescent="0.25">
      <c r="A63" s="7" t="s">
        <v>73</v>
      </c>
      <c r="B63" s="8" t="s">
        <v>18</v>
      </c>
      <c r="C63" s="8" t="s">
        <v>8</v>
      </c>
      <c r="D63" s="12">
        <v>14943.7</v>
      </c>
      <c r="E63" s="12">
        <v>85627.9</v>
      </c>
      <c r="F63" s="9">
        <f t="shared" si="0"/>
        <v>70684.2</v>
      </c>
      <c r="G63" s="12">
        <v>86807.9</v>
      </c>
      <c r="H63" s="9">
        <f t="shared" si="1"/>
        <v>1180</v>
      </c>
      <c r="I63" s="12">
        <v>86807.9</v>
      </c>
      <c r="J63" s="9">
        <f t="shared" si="2"/>
        <v>0</v>
      </c>
      <c r="K63" s="9">
        <v>102021.8</v>
      </c>
      <c r="L63" s="29">
        <f t="shared" si="3"/>
        <v>15213.900000000009</v>
      </c>
    </row>
    <row r="64" spans="1:12" x14ac:dyDescent="0.25">
      <c r="A64" s="7" t="s">
        <v>74</v>
      </c>
      <c r="B64" s="8" t="s">
        <v>18</v>
      </c>
      <c r="C64" s="8" t="s">
        <v>10</v>
      </c>
      <c r="D64" s="12">
        <v>63494.6</v>
      </c>
      <c r="E64" s="12">
        <v>99194.6</v>
      </c>
      <c r="F64" s="9">
        <f t="shared" si="0"/>
        <v>35700.000000000007</v>
      </c>
      <c r="G64" s="12">
        <v>101394.6</v>
      </c>
      <c r="H64" s="9">
        <f t="shared" si="1"/>
        <v>2200</v>
      </c>
      <c r="I64" s="12">
        <v>101394.6</v>
      </c>
      <c r="J64" s="9">
        <f t="shared" si="2"/>
        <v>0</v>
      </c>
      <c r="K64" s="9">
        <v>90191.3</v>
      </c>
      <c r="L64" s="29">
        <f t="shared" si="3"/>
        <v>-11203.300000000003</v>
      </c>
    </row>
    <row r="65" spans="1:12" x14ac:dyDescent="0.25">
      <c r="A65" s="7" t="s">
        <v>75</v>
      </c>
      <c r="B65" s="8" t="s">
        <v>18</v>
      </c>
      <c r="C65" s="8" t="s">
        <v>30</v>
      </c>
      <c r="D65" s="12">
        <v>148471.70000000001</v>
      </c>
      <c r="E65" s="12">
        <v>148471.70000000001</v>
      </c>
      <c r="F65" s="9">
        <f t="shared" si="0"/>
        <v>0</v>
      </c>
      <c r="G65" s="12">
        <v>152993.5</v>
      </c>
      <c r="H65" s="9">
        <f t="shared" si="1"/>
        <v>4521.7999999999884</v>
      </c>
      <c r="I65" s="12">
        <v>152993.5</v>
      </c>
      <c r="J65" s="9">
        <f t="shared" si="2"/>
        <v>0</v>
      </c>
      <c r="K65" s="9">
        <v>143550.1</v>
      </c>
      <c r="L65" s="29">
        <f t="shared" si="3"/>
        <v>-9443.3999999999942</v>
      </c>
    </row>
    <row r="66" spans="1:12" x14ac:dyDescent="0.25">
      <c r="A66" s="5" t="s">
        <v>76</v>
      </c>
      <c r="B66" s="4" t="s">
        <v>37</v>
      </c>
      <c r="C66" s="4" t="s">
        <v>6</v>
      </c>
      <c r="D66" s="11">
        <f>SUM(D67:D68)</f>
        <v>156617.20000000001</v>
      </c>
      <c r="E66" s="11">
        <f>SUM(E67:E68)</f>
        <v>157617.20000000001</v>
      </c>
      <c r="F66" s="6">
        <f t="shared" si="0"/>
        <v>1000</v>
      </c>
      <c r="G66" s="11">
        <f>SUM(G67:G68)</f>
        <v>157110.70000000001</v>
      </c>
      <c r="H66" s="6">
        <f t="shared" si="1"/>
        <v>-506.5</v>
      </c>
      <c r="I66" s="11">
        <f>SUM(I67:I68)</f>
        <v>157110.70000000001</v>
      </c>
      <c r="J66" s="6">
        <f t="shared" si="2"/>
        <v>0</v>
      </c>
      <c r="K66" s="6">
        <v>159467.70000000001</v>
      </c>
      <c r="L66" s="30">
        <f t="shared" si="3"/>
        <v>2357</v>
      </c>
    </row>
    <row r="67" spans="1:12" x14ac:dyDescent="0.25">
      <c r="A67" s="7" t="s">
        <v>77</v>
      </c>
      <c r="B67" s="8" t="s">
        <v>37</v>
      </c>
      <c r="C67" s="8" t="s">
        <v>8</v>
      </c>
      <c r="D67" s="12">
        <v>60975.4</v>
      </c>
      <c r="E67" s="12">
        <v>61975.4</v>
      </c>
      <c r="F67" s="9">
        <f t="shared" si="0"/>
        <v>1000</v>
      </c>
      <c r="G67" s="12">
        <v>61468.9</v>
      </c>
      <c r="H67" s="9">
        <f t="shared" si="1"/>
        <v>-506.5</v>
      </c>
      <c r="I67" s="12">
        <v>61468.9</v>
      </c>
      <c r="J67" s="9">
        <f t="shared" si="2"/>
        <v>0</v>
      </c>
      <c r="K67" s="9">
        <v>63825.9</v>
      </c>
      <c r="L67" s="29">
        <f t="shared" si="3"/>
        <v>2357</v>
      </c>
    </row>
    <row r="68" spans="1:12" x14ac:dyDescent="0.25">
      <c r="A68" s="7" t="s">
        <v>78</v>
      </c>
      <c r="B68" s="8" t="s">
        <v>37</v>
      </c>
      <c r="C68" s="8" t="s">
        <v>12</v>
      </c>
      <c r="D68" s="12">
        <v>95641.8</v>
      </c>
      <c r="E68" s="12">
        <v>95641.8</v>
      </c>
      <c r="F68" s="9">
        <f t="shared" si="0"/>
        <v>0</v>
      </c>
      <c r="G68" s="12">
        <v>95641.8</v>
      </c>
      <c r="H68" s="9">
        <f t="shared" si="1"/>
        <v>0</v>
      </c>
      <c r="I68" s="12">
        <v>95641.8</v>
      </c>
      <c r="J68" s="9">
        <f t="shared" si="2"/>
        <v>0</v>
      </c>
      <c r="K68" s="9">
        <v>95641.8</v>
      </c>
      <c r="L68" s="29">
        <f t="shared" si="3"/>
        <v>0</v>
      </c>
    </row>
    <row r="69" spans="1:12" x14ac:dyDescent="0.25">
      <c r="A69" s="5" t="s">
        <v>79</v>
      </c>
      <c r="B69" s="4" t="s">
        <v>20</v>
      </c>
      <c r="C69" s="4" t="s">
        <v>6</v>
      </c>
      <c r="D69" s="11">
        <f>D70</f>
        <v>1080518.2</v>
      </c>
      <c r="E69" s="11">
        <f>E70</f>
        <v>1080518.2</v>
      </c>
      <c r="F69" s="6">
        <f t="shared" si="0"/>
        <v>0</v>
      </c>
      <c r="G69" s="11">
        <f>G70</f>
        <v>1020518.2</v>
      </c>
      <c r="H69" s="6">
        <f t="shared" si="1"/>
        <v>-60000</v>
      </c>
      <c r="I69" s="11">
        <f>I70</f>
        <v>1020518.2</v>
      </c>
      <c r="J69" s="6">
        <f t="shared" si="2"/>
        <v>0</v>
      </c>
      <c r="K69" s="6">
        <v>940755.7</v>
      </c>
      <c r="L69" s="30">
        <f t="shared" si="3"/>
        <v>-79762.5</v>
      </c>
    </row>
    <row r="70" spans="1:12" ht="31.5" x14ac:dyDescent="0.25">
      <c r="A70" s="7" t="s">
        <v>80</v>
      </c>
      <c r="B70" s="8" t="s">
        <v>20</v>
      </c>
      <c r="C70" s="8" t="s">
        <v>5</v>
      </c>
      <c r="D70" s="12">
        <v>1080518.2</v>
      </c>
      <c r="E70" s="12">
        <v>1080518.2</v>
      </c>
      <c r="F70" s="9">
        <f t="shared" si="0"/>
        <v>0</v>
      </c>
      <c r="G70" s="12">
        <v>1020518.2</v>
      </c>
      <c r="H70" s="9">
        <f t="shared" si="1"/>
        <v>-60000</v>
      </c>
      <c r="I70" s="12">
        <v>1020518.2</v>
      </c>
      <c r="J70" s="9">
        <f t="shared" si="2"/>
        <v>0</v>
      </c>
      <c r="K70" s="9">
        <v>940755.7</v>
      </c>
      <c r="L70" s="29">
        <f t="shared" si="3"/>
        <v>-79762.5</v>
      </c>
    </row>
    <row r="71" spans="1:12" ht="47.25" x14ac:dyDescent="0.25">
      <c r="A71" s="5" t="s">
        <v>81</v>
      </c>
      <c r="B71" s="4" t="s">
        <v>82</v>
      </c>
      <c r="C71" s="4" t="s">
        <v>6</v>
      </c>
      <c r="D71" s="11">
        <f>SUM(D72:D74)</f>
        <v>2980532.5</v>
      </c>
      <c r="E71" s="11">
        <f>SUM(E72:E74)</f>
        <v>3095532.5</v>
      </c>
      <c r="F71" s="6">
        <f t="shared" si="0"/>
        <v>115000</v>
      </c>
      <c r="G71" s="11">
        <f>SUM(G72:G74)</f>
        <v>3095532.5</v>
      </c>
      <c r="H71" s="6">
        <f t="shared" si="1"/>
        <v>0</v>
      </c>
      <c r="I71" s="11">
        <f>SUM(I72:I74)</f>
        <v>3095532.5</v>
      </c>
      <c r="J71" s="6">
        <f t="shared" si="2"/>
        <v>0</v>
      </c>
      <c r="K71" s="6">
        <v>3115627.6</v>
      </c>
      <c r="L71" s="30">
        <f t="shared" si="3"/>
        <v>20095.100000000093</v>
      </c>
    </row>
    <row r="72" spans="1:12" ht="31.5" x14ac:dyDescent="0.25">
      <c r="A72" s="7" t="s">
        <v>83</v>
      </c>
      <c r="B72" s="8" t="s">
        <v>82</v>
      </c>
      <c r="C72" s="8" t="s">
        <v>5</v>
      </c>
      <c r="D72" s="12">
        <v>2040000</v>
      </c>
      <c r="E72" s="12">
        <v>2040000</v>
      </c>
      <c r="F72" s="9">
        <f t="shared" ref="F72:F75" si="4">E72-D72</f>
        <v>0</v>
      </c>
      <c r="G72" s="12">
        <v>2040000</v>
      </c>
      <c r="H72" s="9">
        <f t="shared" ref="H72:H75" si="5">G72-E72</f>
        <v>0</v>
      </c>
      <c r="I72" s="12">
        <v>2040000</v>
      </c>
      <c r="J72" s="9">
        <f t="shared" ref="J72:J75" si="6">I72-G72</f>
        <v>0</v>
      </c>
      <c r="K72" s="9">
        <v>2040000</v>
      </c>
      <c r="L72" s="29">
        <f t="shared" ref="L72:L75" si="7">K72-I72</f>
        <v>0</v>
      </c>
    </row>
    <row r="73" spans="1:12" x14ac:dyDescent="0.25">
      <c r="A73" s="7" t="s">
        <v>84</v>
      </c>
      <c r="B73" s="8" t="s">
        <v>82</v>
      </c>
      <c r="C73" s="8" t="s">
        <v>8</v>
      </c>
      <c r="D73" s="12">
        <v>210000</v>
      </c>
      <c r="E73" s="12">
        <v>325000</v>
      </c>
      <c r="F73" s="9">
        <f t="shared" si="4"/>
        <v>115000</v>
      </c>
      <c r="G73" s="12">
        <v>325000</v>
      </c>
      <c r="H73" s="9">
        <f t="shared" si="5"/>
        <v>0</v>
      </c>
      <c r="I73" s="12">
        <v>325000</v>
      </c>
      <c r="J73" s="9">
        <f t="shared" si="6"/>
        <v>0</v>
      </c>
      <c r="K73" s="9">
        <v>345095.1</v>
      </c>
      <c r="L73" s="29">
        <f t="shared" si="7"/>
        <v>20095.099999999977</v>
      </c>
    </row>
    <row r="74" spans="1:12" x14ac:dyDescent="0.25">
      <c r="A74" s="7" t="s">
        <v>85</v>
      </c>
      <c r="B74" s="8" t="s">
        <v>82</v>
      </c>
      <c r="C74" s="8" t="s">
        <v>10</v>
      </c>
      <c r="D74" s="12">
        <v>730532.5</v>
      </c>
      <c r="E74" s="12">
        <v>730532.5</v>
      </c>
      <c r="F74" s="9">
        <f t="shared" si="4"/>
        <v>0</v>
      </c>
      <c r="G74" s="12">
        <v>730532.5</v>
      </c>
      <c r="H74" s="9">
        <f t="shared" si="5"/>
        <v>0</v>
      </c>
      <c r="I74" s="12">
        <v>730532.5</v>
      </c>
      <c r="J74" s="9">
        <f t="shared" si="6"/>
        <v>0</v>
      </c>
      <c r="K74" s="9">
        <v>730532.5</v>
      </c>
      <c r="L74" s="29">
        <f t="shared" si="7"/>
        <v>0</v>
      </c>
    </row>
    <row r="75" spans="1:12" x14ac:dyDescent="0.25">
      <c r="A75" s="5" t="s">
        <v>86</v>
      </c>
      <c r="B75" s="4" t="s">
        <v>6</v>
      </c>
      <c r="C75" s="4" t="s">
        <v>6</v>
      </c>
      <c r="D75" s="11">
        <f>D7+D16+D19+D28+D33+D36+D44+D47+D55+D61+D66+D69+D71</f>
        <v>27510226.899999999</v>
      </c>
      <c r="E75" s="11">
        <f>E7+E16+E19+E28+E33+E36+E44+E47+E55+E61+E66+E69+E71</f>
        <v>29078935.799999997</v>
      </c>
      <c r="F75" s="6">
        <f t="shared" si="4"/>
        <v>1568708.8999999985</v>
      </c>
      <c r="G75" s="11">
        <f>G7+G16+G19+G28+G33+G36+G44+G47+G55+G61+G66+G69+G71</f>
        <v>33933488.600000001</v>
      </c>
      <c r="H75" s="6">
        <f t="shared" si="5"/>
        <v>4854552.8000000045</v>
      </c>
      <c r="I75" s="11">
        <f>I7+I16+I19+I28+I33+I36+I44+I47+I55+I61+I66+I69+I71</f>
        <v>34433488.600000001</v>
      </c>
      <c r="J75" s="6">
        <f t="shared" si="6"/>
        <v>500000</v>
      </c>
      <c r="K75" s="6">
        <v>34139573.200000003</v>
      </c>
      <c r="L75" s="30">
        <f t="shared" si="7"/>
        <v>-293915.39999999851</v>
      </c>
    </row>
  </sheetData>
  <mergeCells count="5">
    <mergeCell ref="A1:K1"/>
    <mergeCell ref="A4:A5"/>
    <mergeCell ref="B4:B5"/>
    <mergeCell ref="C4:C5"/>
    <mergeCell ref="E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Финансов Магаданской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Голомага Анастасия Олеговна</dc:creator>
  <cp:lastModifiedBy>Голомага Анастасия Олеговна</cp:lastModifiedBy>
  <dcterms:created xsi:type="dcterms:W3CDTF">2018-04-04T04:20:39Z</dcterms:created>
  <dcterms:modified xsi:type="dcterms:W3CDTF">2018-04-04T06:05:33Z</dcterms:modified>
</cp:coreProperties>
</file>