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5" windowWidth="12120" windowHeight="9045" tabRatio="885" firstSheet="32" activeTab="40"/>
  </bookViews>
  <sheets>
    <sheet name="Дотац. на выравн. (ГО)2019,2020" sheetId="1" r:id="rId1"/>
    <sheet name="Дотац. на выравн.П-2019,2020" sheetId="2" r:id="rId2"/>
    <sheet name="Дотация на сбаланс.-2019,2020" sheetId="3" r:id="rId3"/>
    <sheet name="Субсиди.комм.усл.и зарпл." sheetId="4" r:id="rId4"/>
    <sheet name="Субсидии РФПП-2019,2020" sheetId="5" r:id="rId5"/>
    <sheet name="Субс. развит.госсл." sheetId="6" r:id="rId6"/>
    <sheet name="Субс.повыш.квал.мунсл." sheetId="7" r:id="rId7"/>
    <sheet name="Субс.форм.резерва" sheetId="8" r:id="rId8"/>
    <sheet name="Субс. гармонизац." sheetId="9" r:id="rId9"/>
    <sheet name="Субс. НЕКОММЕРЧ." sheetId="10" r:id="rId10"/>
    <sheet name="Субс. водохоз." sheetId="11" r:id="rId11"/>
    <sheet name="Субс. развит. физкульт." sheetId="12" r:id="rId12"/>
    <sheet name="Суб.библиотечное дело" sheetId="13" r:id="rId13"/>
    <sheet name="субс.летний отдых" sheetId="14" r:id="rId14"/>
    <sheet name="субс. воспроизв.пр.рес." sheetId="15" r:id="rId15"/>
    <sheet name="присмотр и уход" sheetId="16" r:id="rId16"/>
    <sheet name="субс. питание" sheetId="17" r:id="rId17"/>
    <sheet name="субс. эколог.безоп." sheetId="18" r:id="rId18"/>
    <sheet name="развит. сист.обращ. с отх." sheetId="19" r:id="rId19"/>
    <sheet name="Субс. на провед.кадастр.работ" sheetId="20" r:id="rId20"/>
    <sheet name="Субс. КМНС МБТ" sheetId="21" r:id="rId21"/>
    <sheet name="Субс. КМНС строит." sheetId="22" r:id="rId22"/>
    <sheet name="СУбс. КМНС присмотр" sheetId="23" r:id="rId23"/>
    <sheet name="Субс. КМНС межконфес. согл." sheetId="24" r:id="rId24"/>
    <sheet name="Субс. автобусы" sheetId="25" r:id="rId25"/>
    <sheet name="Субс. питан. многд." sheetId="26" r:id="rId26"/>
    <sheet name="Субвенции-военкоматы " sheetId="27" r:id="rId27"/>
    <sheet name="субвенции загс" sheetId="28" r:id="rId28"/>
    <sheet name="Субвенции клас.руков." sheetId="29" r:id="rId29"/>
    <sheet name="Субв.госстандарт" sheetId="30" r:id="rId30"/>
    <sheet name="Субвенции пед. раб." sheetId="31" r:id="rId31"/>
    <sheet name="Субвенции обр." sheetId="32" r:id="rId32"/>
    <sheet name="Субвенции несовершен." sheetId="33" r:id="rId33"/>
    <sheet name="Субвенции жил.помещ." sheetId="34" r:id="rId34"/>
    <sheet name="Субв.-Крайний Север" sheetId="35" r:id="rId35"/>
    <sheet name="Субвенции опека" sheetId="36" r:id="rId36"/>
    <sheet name="субв.-дошкольн." sheetId="37" r:id="rId37"/>
    <sheet name="Субвенции почетное звание" sheetId="38" r:id="rId38"/>
    <sheet name=" субв административные комиссии" sheetId="39" r:id="rId39"/>
    <sheet name="Иные 528-ОЗ" sheetId="40" r:id="rId40"/>
    <sheet name="Лист1" sheetId="41" r:id="rId41"/>
  </sheets>
  <definedNames>
    <definedName name="_xlnm.Print_Area" localSheetId="38">' субв административные комиссии'!$A$1:$C$19</definedName>
    <definedName name="_xlnm.Print_Area" localSheetId="34">'Субв.-Крайний Север'!$A$1:$C$19</definedName>
    <definedName name="_xlnm.Print_Area" localSheetId="33">'Субвенции жил.помещ.'!$A$1:$L$14</definedName>
    <definedName name="_xlnm.Print_Area" localSheetId="28">'Субвенции клас.руков.'!$A$1:$C$19</definedName>
    <definedName name="_xlnm.Print_Area" localSheetId="32">'Субвенции несовершен.'!$A$1:$C$19</definedName>
    <definedName name="_xlnm.Print_Area" localSheetId="31">'Субвенции обр.'!$A$1:$C$19</definedName>
    <definedName name="_xlnm.Print_Area" localSheetId="30">'Субвенции пед. раб.'!$A$1:$C$19</definedName>
    <definedName name="_xlnm.Print_Area" localSheetId="37">'Субвенции почетное звание'!$A$1:$C$15</definedName>
  </definedNames>
  <calcPr fullCalcOnLoad="1"/>
</workbook>
</file>

<file path=xl/sharedStrings.xml><?xml version="1.0" encoding="utf-8"?>
<sst xmlns="http://schemas.openxmlformats.org/spreadsheetml/2006/main" count="622" uniqueCount="124">
  <si>
    <t xml:space="preserve">к Закону Магаданской области </t>
  </si>
  <si>
    <t xml:space="preserve">ВСЕГО: </t>
  </si>
  <si>
    <t>Городской округ</t>
  </si>
  <si>
    <t xml:space="preserve">                          тыс. руб.</t>
  </si>
  <si>
    <t>тыс. руб.</t>
  </si>
  <si>
    <t xml:space="preserve">      тыс. руб.</t>
  </si>
  <si>
    <t>город Магадан</t>
  </si>
  <si>
    <t>Таблица 12</t>
  </si>
  <si>
    <t>Таблица  1</t>
  </si>
  <si>
    <t>Таблица 2</t>
  </si>
  <si>
    <t>Таблица 8</t>
  </si>
  <si>
    <t>Таблица 9</t>
  </si>
  <si>
    <t>Таблица 11</t>
  </si>
  <si>
    <t>Таблица 13</t>
  </si>
  <si>
    <t>Таблица 10</t>
  </si>
  <si>
    <t>Таблица 7</t>
  </si>
  <si>
    <t>Таблица 6</t>
  </si>
  <si>
    <t>Таблица 5</t>
  </si>
  <si>
    <t>Таблица 4</t>
  </si>
  <si>
    <t>Таблица 3</t>
  </si>
  <si>
    <t>Таблица 14</t>
  </si>
  <si>
    <t>средства федерального бюджета</t>
  </si>
  <si>
    <t>Омсукчанский городской округ</t>
  </si>
  <si>
    <t xml:space="preserve"> по главе 613 "Министерство образования и молодежной политики Магаданской области"</t>
  </si>
  <si>
    <t xml:space="preserve"> по главе 610 "Министерство труда и социальной политики Магаданской области"</t>
  </si>
  <si>
    <t>тыс. рублей</t>
  </si>
  <si>
    <t>ВСЕГО</t>
  </si>
  <si>
    <t>Ольский городской округ</t>
  </si>
  <si>
    <t>Среднеканский городской округ</t>
  </si>
  <si>
    <t>Ягоднинский городской округ</t>
  </si>
  <si>
    <t>Тенькинский городской округ</t>
  </si>
  <si>
    <t>Хасынский городской округ</t>
  </si>
  <si>
    <t>Северо-Эвенский городской округ</t>
  </si>
  <si>
    <t>Сусуманский  городской округ</t>
  </si>
  <si>
    <t>средства областного бюджета</t>
  </si>
  <si>
    <t>Субвенции бюджетам городских округов, в том числе:</t>
  </si>
  <si>
    <t>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t>
  </si>
  <si>
    <t>Серево-Эвенский городской округ</t>
  </si>
  <si>
    <t>Сусуманский городской округ</t>
  </si>
  <si>
    <t>Таблица 15</t>
  </si>
  <si>
    <t>Таблица 16</t>
  </si>
  <si>
    <t>Таблица 17</t>
  </si>
  <si>
    <t>Таблица 18</t>
  </si>
  <si>
    <t>Таблица 19</t>
  </si>
  <si>
    <t>дотации</t>
  </si>
  <si>
    <t>субсидии</t>
  </si>
  <si>
    <t>субвенции</t>
  </si>
  <si>
    <t>иные</t>
  </si>
  <si>
    <t>итого</t>
  </si>
  <si>
    <t>Таблица 20</t>
  </si>
  <si>
    <r>
      <t xml:space="preserve">Приложение  </t>
    </r>
    <r>
      <rPr>
        <sz val="12"/>
        <rFont val="Arial Cyr"/>
        <family val="0"/>
      </rPr>
      <t>11</t>
    </r>
    <r>
      <rPr>
        <vertAlign val="superscript"/>
        <sz val="12"/>
        <rFont val="Arial Cyr"/>
        <family val="0"/>
      </rPr>
      <t>1</t>
    </r>
  </si>
  <si>
    <t>2018 год</t>
  </si>
  <si>
    <t>2019 год</t>
  </si>
  <si>
    <r>
      <t xml:space="preserve">                приложения  13</t>
    </r>
    <r>
      <rPr>
        <vertAlign val="superscript"/>
        <sz val="12"/>
        <rFont val="Arial Cyr"/>
        <family val="0"/>
      </rPr>
      <t>1</t>
    </r>
  </si>
  <si>
    <t>Северо-Эвенский  городской округ</t>
  </si>
  <si>
    <t>2019 год, всего</t>
  </si>
  <si>
    <t>Наименование городского округа</t>
  </si>
  <si>
    <t>Ольский  городской округ</t>
  </si>
  <si>
    <t xml:space="preserve"> </t>
  </si>
  <si>
    <r>
      <t xml:space="preserve">Приложение  </t>
    </r>
    <r>
      <rPr>
        <sz val="12"/>
        <rFont val="Arial Cyr"/>
        <family val="0"/>
      </rPr>
      <t>12</t>
    </r>
    <r>
      <rPr>
        <vertAlign val="superscript"/>
        <sz val="12"/>
        <rFont val="Arial Cyr"/>
        <family val="0"/>
      </rPr>
      <t>1</t>
    </r>
  </si>
  <si>
    <t>Всего</t>
  </si>
  <si>
    <t>в том числе</t>
  </si>
  <si>
    <t>за счет средств федерального бюджета</t>
  </si>
  <si>
    <t>Город Магадан</t>
  </si>
  <si>
    <t xml:space="preserve">ВСЕГО </t>
  </si>
  <si>
    <t>Иные межбюджетные трансферты бюджетам муниципальных образований, в том числе:</t>
  </si>
  <si>
    <t>подпрограмма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t>
  </si>
  <si>
    <t>подпрограмма "Финансовая поддержка творческих общественных объединений и деятелей культуры и искусства Магаданской области" на 2014-2020 годы" государственной программы Магаданской области "Развитие культуры и туризма в Магаданской области" на 2014-2020 годы"</t>
  </si>
  <si>
    <t>по главе 613 "Министерство образования и молодежной политики Магаданской области"</t>
  </si>
  <si>
    <t>по главе 612 "Министерство культуры и туризма Магаданской области"</t>
  </si>
  <si>
    <r>
      <t>Приложение  10</t>
    </r>
    <r>
      <rPr>
        <vertAlign val="superscript"/>
        <sz val="12"/>
        <rFont val="Arial Cyr"/>
        <family val="0"/>
      </rPr>
      <t>1</t>
    </r>
  </si>
  <si>
    <r>
      <t xml:space="preserve">Приложение  </t>
    </r>
    <r>
      <rPr>
        <sz val="12"/>
        <rFont val="Arial Cyr"/>
        <family val="0"/>
      </rPr>
      <t>13</t>
    </r>
    <r>
      <rPr>
        <vertAlign val="superscript"/>
        <sz val="12"/>
        <rFont val="Arial Cyr"/>
        <family val="0"/>
      </rPr>
      <t>1</t>
    </r>
  </si>
  <si>
    <t>Таблица 21</t>
  </si>
  <si>
    <t>Таблица 22</t>
  </si>
  <si>
    <t>Таблица 23</t>
  </si>
  <si>
    <r>
      <t>Приложение  14</t>
    </r>
    <r>
      <rPr>
        <vertAlign val="superscript"/>
        <sz val="12"/>
        <rFont val="Arial Cyr"/>
        <family val="0"/>
      </rPr>
      <t>1</t>
    </r>
  </si>
  <si>
    <r>
      <t xml:space="preserve">                приложения  14</t>
    </r>
    <r>
      <rPr>
        <vertAlign val="superscript"/>
        <sz val="12"/>
        <rFont val="Arial Cyr"/>
        <family val="0"/>
      </rPr>
      <t>1</t>
    </r>
  </si>
  <si>
    <r>
      <t>Приложение  15</t>
    </r>
    <r>
      <rPr>
        <vertAlign val="superscript"/>
        <sz val="11"/>
        <rFont val="Arial"/>
        <family val="2"/>
      </rPr>
      <t>1</t>
    </r>
  </si>
  <si>
    <t xml:space="preserve">"Об областном бюджете на 2018 год </t>
  </si>
  <si>
    <t>и плановый период  2019 и 2020 годов"</t>
  </si>
  <si>
    <t xml:space="preserve">Распределение дотаций на выравнивание бюджетной обеспеченности городских округов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на 2015-2020 годы" государственной программы Магаданской области "Управление государственными финансами Магаданской области на 2015-2020 годы"  на плановый период 2019 и 2020 годов
</t>
  </si>
  <si>
    <t>2020 год</t>
  </si>
  <si>
    <t>Распределение дотаций  на выравнивание бюджетной обеспеченности поселений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на 2015-2020 годы" государственной программы Магаданской области "Управление государственными финансами Магаданской области на 2015-2020 годы"  на  плановый период 2019 и 2020 годов</t>
  </si>
  <si>
    <t>Распределение дотаций  на поддержку мер по обеспечению сбалансированности бюджетов городских округов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на 2015-2020 годы" государственной программы Магаданской области "Управление государственными финансами Магаданской области" на 2015-2020 годы" на плановый период 2019 и  2020 годов</t>
  </si>
  <si>
    <t>Распределение субсидий на выравнивание  обеспеченности  городских округов  по реализации   расходных обязательств по оплате коммунальных услуг муниципальными учреждениями  и выплате заработной платы работникам муниципальных учреждений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на 2015-2020 годы" государственной программы Магаданской области "Управление государственными финансами Магаданской области" на 2015-2020 годы" на плановый период 2019 и  2020 годов</t>
  </si>
  <si>
    <t>Распределение субсидий   бюджетам городских округов для финансового обеспечения  решения вопросов местного значения поселений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на 2015-2020 годы" государственной программы Магаданской области "Управление государственными финансами Магаданской области" на 2015-2020 годы" на плановый период 2019 и  2020 годов</t>
  </si>
  <si>
    <t>Распределение субсидий бюджетам городских округов на реализацию подпрограммы "Развитие водохозяйственного комплекса Магаданской области" на 2014-2020 годы" государственной программы Магаданской области "Природные ресурсы и экология Магаданской области" на 2014-2020 годы" на плановый период 2019 и  2020 годов</t>
  </si>
  <si>
    <r>
      <t xml:space="preserve">Распределение субсидий бюджетам муниципальных образований на реализацию государственной программы Магаданской области «Природные ресурсы и экология Магаданской области» на 2014-2020 годы» в рамках федеральной целевой программы «Развитие водохозяйственного комплекса Российской Федерации в 2012-2020 годах» государственной программы Российской Федерации «Воспроизводство и использование природных ресурсов» </t>
    </r>
    <r>
      <rPr>
        <b/>
        <sz val="12"/>
        <rFont val="Arial"/>
        <family val="2"/>
      </rPr>
      <t>на плановый период 2019 и 2020 годов</t>
    </r>
  </si>
  <si>
    <t>Распределение субсидий бюджетам городских округов на реализацию государственной программы Магаданской области "Природные ресурсы и экология Магаданской области" на 2014-2020 годы"  в рамках подпрограммы "Экологическая безопасность и охрана окружающей среды Магаданской области"на 2014-2020 годы" на плановый период 2019 и 2020 годов</t>
  </si>
  <si>
    <t xml:space="preserve">Распределение субсидий бюджетам городских округов на реализацию государственной программы Магаданской области  "Развитие системы обращения с отходами производства и потребления на территории Магаданской области" на 2015-2020 годы" на плановый период 2019 и  2020 годов
</t>
  </si>
  <si>
    <t>Распределение субсидий бюджетам городских округов на укрепление материально-технической базы муниципальных предприятий, муниципальных сельскохозяйственных предприятий, крестьянско-фермерских хозяйств, территориально соседских общин, родовых общин, малочисленных народов Севера, занятых традиционным природопользованием  в рамках государственной программы Магаданской области «Социально-экономическое и культурное развитие коренных малочисленных народов Севера, проживающих на территории Магаданской области» на 2014-2020 годы» на плановый период 2019 и 2020 годов</t>
  </si>
  <si>
    <t>Распределение субсидий бюджетам городских округов на строительство (реконструкцию) и капитальный ремонт жилых домов в местах проживания коренных малочисленных народов Севера, улучшение социально-бытовых условий представителей коренных малочисленных народов Севера в рамках государственной программы Магаданской области "Социально-экономическое и культурное развитие коренных малочисленных народов Севера, проживающих на территории Магаданской области" на 2014-2020 годы" на плановый период 2019 и 2020 годов</t>
  </si>
  <si>
    <t>Распределение субсидий бюджетам городских округов на частичное возмещение расходов по присмотру и уходу за детьми, обучающимися в образовательных организациях Северо-Эвенского городского округа, реализующих образовательные программы дошкольного образования, родители которых относятся к коренным малочисленным народам Севера  в рамках государственной программы Магаданской области "Социально-экономическое и культурное развитие коренных малочисленных народов Севера, проживающих на территории Магаданской области" на 2014-2020 годы" на плановый период 2019 и 2020 годов</t>
  </si>
  <si>
    <t>Распределение субсидий бюджетам городских округов на проведение мероприятий, направленных на укрепление межнационального и межконфессионального согласия  в рамках государственной программы Магаданской области "Социально-экономическое и культурное развитие коренных малочисленных народов Севера, проживающих на территории Магаданской области" на 2014-2020 годы" на плановый период 2019 и 2020 годов</t>
  </si>
  <si>
    <t>Распределение субсидий бюджетам городских округов, предоставляемых в рамках реализации подпрограммы "Развитие государственной гражданской службы и муниципальной службы в Магаданской области" на 2017-2021 годы"  государственной  программы   Магаданской области "Развитие системы государственного и муниципального управления и профилактика коррупции в Магаданской области" на 2017-2021 годы" на плановый период 2019 и 2020 годов</t>
  </si>
  <si>
    <t>Распределение субсидий бюджетам городских округов, предоставляемых в рамках реализации подпрограммы "Дополнительное профессиональное образование лиц,замещающих муниципальные должности в Магаданской области" на 2017-2021 годы"    государственной  программы  Магаданской области "Развитие системы государственного и муниципального управления и профилактика коррупции в Магаданской области" на 2017-2021 годы" на плановый период 2019 и 2020 годов</t>
  </si>
  <si>
    <t>Распределение субсидий бюджетам городских округов, предоставляемых в рамках реализации подпрограммы   "Формирование и подготовка резерва управленческих кадров Магаданской области " на 2017-2021 годы"   государственной  программы   Магаданской области "Развитие системы государственного и муниципального управления  и профилактика коррупции в Магаданской области " на 2017-2021 годы" на плановый период 2019 и  2020 годов</t>
  </si>
  <si>
    <t>Распределение субсидий бюджетам городских округов, предоставляемых в рамках реализаци  подпрограммы "Гармонизация межнациональных отношений, этнокультурное развитие народов и профилактика экстремистских проявлений в Магаданской области" на 2015-2020 годы"    государственной  программы Магаданской области  "Содействие развитию институтов гражданского общества, укреплению единства российской нации и гармонизации межнациональных отношений в Магаданской области" на 2015-2020 годы" на плановый период  2019 и 2020 годов</t>
  </si>
  <si>
    <t>Распределение субсидий бюджетам городских округов, предоставляемых в рамка реализации  подпрограммы "О поддержке социально ориентированных некоммерческих организаций в Магаданской области" на 2015-2020 годы" государственной  программы Магаданской области "Содействие развитию институтов гражданского общества, укреплению единства российской нации и гармонизации межнациональных отношений в Магаданской области" на 2015-2020 годы" на плановый период 2019 и 2020 годов</t>
  </si>
  <si>
    <t>Распределение субсидий бюджетам городских округов на укрепление и развитие спортивной материально-технической базы зимних видов спорта в рамках реализации подпрограммы «Развитие спорта высших достижений и подготовка спортивного резерва в Магаданской области на 2017 - 2020 годы» государственной программы  Магаданской области «Развитие физической культуры и спорта в Магаданской области» на 2014-2020 годы» на  плановый период 2019 и 2020 годов</t>
  </si>
  <si>
    <t xml:space="preserve">Распределение субсидий бюджетам городских округов на организацию отдыха и оздоровления детей в лагерях дневного пребывания в рамках подпрограммы "Организация и обеспечение отдыха и оздоровления детей в Магаданской области" на 2014-2020 годы" государственной программы Магаданской области "Развитие образования в Магаданской области" на 2014-2020 годы" на плановый период 2019 и 2020 годов
</t>
  </si>
  <si>
    <t>Распределение субсидий бюджетам городских округов
на частичное возмещение расходов по присмотру и уходу за детьми с ограниченными возможностями здоровья, обучающимся в дошкольных образовательных организациях, в рамках реализации подпрограммы "Повышение качества и доступности дошкольного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плановый период 2019 и 2020 годов</t>
  </si>
  <si>
    <t>Распределение субсидий бюджетам городских округов на совершенствование питания учащихся в общеобразовательных организациях в рамках подпрограммы "Развитие общего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плановый период 2019 и 2020 годов</t>
  </si>
  <si>
    <t>Распределение субсидий бюджетам городских округов на проведение кадастровых работ в отношении земельных участков, планируемых к выделению гражданам, имеющим трех и более детей в рамках реализации подпрограммы «Обеспечение мер социальной поддержки отдельных категорий граждан» на 2014-2018 годы» государственной программы Магаданской области «Развитие социальной защиты населения Магаданской области» на 2014-2018 годы» на плановый период 2019 и 2020 годов</t>
  </si>
  <si>
    <t>Распределение субсидий бюджетам городских округов на приобретение школьных автобусов в рамках подпрограммы "Развитие общего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плановый период 2019 и 2020 годов</t>
  </si>
  <si>
    <t>Распределение субсидий бюджетам городских округов на питания (завтрак или полдник) детей из многодетных семей, обучающихся в общеобразовательных организациях, в рамках подпрограммы "Развитие общего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плановый период 2019 и 2020 годов</t>
  </si>
  <si>
    <t>и плановый период 2019 и 2020 годов"</t>
  </si>
  <si>
    <t>Распределение субвенций бюджетам городских округов на осуществление полномочий по первичному воинскому учету на территориях, где отсутствуют военные комиссариаты,  на   плановый период 2019 и 2020  годов</t>
  </si>
  <si>
    <t>Распределение субвенций бюджетам городских округов  на осуществление полномочий по государственной регистрации актов гражданского состояния на плановый период 2019 и 2020 годов</t>
  </si>
  <si>
    <t xml:space="preserve">Распределение субвенций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плановый период 2019 и 2020 годов
</t>
  </si>
  <si>
    <t>Распределение субвенций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плановый период 2019 и 2020 годов</t>
  </si>
  <si>
    <t>Распределение субвенций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в рамках подпрограммы "Управление развитием отрасли образования в Магаданской области" на 2014-2020 годы" госудраственной программы Магаданской области "Развитие образования в Магаданской области" на 2014-2020 годы" на плановый период 2019 и 2020 годов</t>
  </si>
  <si>
    <t>Распределение субвенций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в рамках подпрограммы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плановый период 2019 и 2020 годов</t>
  </si>
  <si>
    <t>Распределение субвенций  бюджетам городских округов   на  осуществление государственных полномочий по созданию и организации  деятельности комиссий по делам несовершеннолетних  и защите их прав в рамках подпрограммы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плановый период 2019 и 2020 годов</t>
  </si>
  <si>
    <t>Распределение субвенций бюджетам городских округов на  осуществление государственных полномочий по обеспечению отдельных категорий граждан жилыми помещениями в рамках подпрограммы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Магаданской области" на 2014-2020 годы" государственной программы Магаданской области "Развитие образования в Магаданской области" на 2014-2020 годы" на  плановый период 2019 и 2020 годов</t>
  </si>
  <si>
    <t>2020 год, всего</t>
  </si>
  <si>
    <t>Субвенции бюджетам городских округов на реализацию Закона Магаданской области от 28 декабря 2009 года № 1220-ОЗ "О наделении органов местного самоуправления государственными полномочиями Магаданской области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на  плановый период 2019 и 2020 годов</t>
  </si>
  <si>
    <t xml:space="preserve">Распределение субвенций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плановый период 2019 и 2020 годов
</t>
  </si>
  <si>
    <t>на осуществление государственных полномочий по организации и осуществлению деятельности по опеке совершеннолетних лиц, признанных судом недееспособными вследствие психического расстройства, а также попечительству в отношении совершеннолетних лиц, ограниченных судом в дееспособности вследствие злоупотребления спиртными напитками или наркотическими средствами, в рамках отдельных мероприятий в области социальной политики государственной программы Магаданской области "Развитие социальной защиты населения Магаданской области» на 2014-2020 годы"</t>
  </si>
  <si>
    <t>Распределение субвенций  бюджетам городских округов на финансовое обеспечение муниципальных дошкольных организаций в рамках подпрограммы "Управление  развитием отрасли образования в Магаданской области" на 2014-2020 годы" государственной программы Магаданской области "Развитие образования в Магаданской области" на 2014-2020 годы" на плановый период 2019 и 2020 годов</t>
  </si>
  <si>
    <t>Распределение субвенций бюджетам городских округов на осуществление государственных полномочий по выплате ежемесячной надбавки к окладу (должностному окладу) работникам муниципальных учреждений, которым присвоено почетное звание в сфере культуры в рамках реализации подпрограммы «Финансовая поддержка творческих общественных объединений и деятелей культуры и искусства Магаданской области» на 2014-2020 годы» государственной программы Магаданской области «Развитие культуры и туризма в Магаданской области» на 2014-2020 годы» на    плановый период 2019 и 2020 годов</t>
  </si>
  <si>
    <t xml:space="preserve">Распределение субвенций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«Развитие государственно-правовых институтов Магаданской области» на 2016-2017 годы» на плановый период 2019 и 2020 годов
</t>
  </si>
  <si>
    <t>Распределение иных межбюджетных трансфертов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 проживающих на территории Магаданской области, на  плановый период 2019 и 2020 годов</t>
  </si>
  <si>
    <t xml:space="preserve">Распределение субсидий бюджетам городских округов на реализацию мероприятий подпрограммы "Развитие   библиотечного дела Магаданской области" на 2014-2020 годы" государственной программы Магаданской области "Развитие  культуры  и туризма  Магаданской области" на 2014-2020 годы" на  плановый период 2019 и  2020 годов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</si>
</sst>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0"/>
    <numFmt numFmtId="167" formatCode="#,##0.00000"/>
  </numFmts>
  <fonts count="63">
    <font>
      <sz val="10"/>
      <name val="Arial Cyr"/>
      <family val="0"/>
    </font>
    <font>
      <sz val="11"/>
      <color indexed="8"/>
      <name val="Calibri"/>
      <family val="2"/>
    </font>
    <font>
      <sz val="11"/>
      <name val="Arial Cyr"/>
      <family val="2"/>
    </font>
    <font>
      <b/>
      <sz val="12"/>
      <name val="Arial Cyr"/>
      <family val="2"/>
    </font>
    <font>
      <sz val="1"/>
      <color indexed="8"/>
      <name val="Courier"/>
      <family val="1"/>
    </font>
    <font>
      <b/>
      <sz val="1"/>
      <color indexed="8"/>
      <name val="Courier"/>
      <family val="1"/>
    </font>
    <font>
      <b/>
      <i/>
      <sz val="11"/>
      <name val="Arial Cyr"/>
      <family val="2"/>
    </font>
    <font>
      <sz val="8"/>
      <name val="Arial Cyr"/>
      <family val="0"/>
    </font>
    <font>
      <b/>
      <sz val="11"/>
      <name val="Arial Cyr"/>
      <family val="0"/>
    </font>
    <font>
      <sz val="12"/>
      <name val="Arial Cyr"/>
      <family val="0"/>
    </font>
    <font>
      <sz val="11"/>
      <name val="Arial"/>
      <family val="2"/>
    </font>
    <font>
      <sz val="12"/>
      <name val="Arial"/>
      <family val="2"/>
    </font>
    <font>
      <b/>
      <sz val="12"/>
      <name val="Arial"/>
      <family val="2"/>
    </font>
    <font>
      <b/>
      <sz val="12"/>
      <name val="Times New Roman"/>
      <family val="1"/>
    </font>
    <font>
      <vertAlign val="superscript"/>
      <sz val="12"/>
      <name val="Arial Cyr"/>
      <family val="0"/>
    </font>
    <font>
      <b/>
      <sz val="11"/>
      <name val="Arial"/>
      <family val="2"/>
    </font>
    <font>
      <vertAlign val="superscript"/>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Arial"/>
      <family val="2"/>
    </font>
    <font>
      <sz val="11"/>
      <color indexed="8"/>
      <name val="Arial"/>
      <family val="2"/>
    </font>
    <font>
      <b/>
      <sz val="14"/>
      <color indexed="8"/>
      <name val="Times New Roman"/>
      <family val="1"/>
    </font>
    <font>
      <b/>
      <sz val="12"/>
      <color indexed="8"/>
      <name val="Arial"/>
      <family val="2"/>
    </font>
    <font>
      <b/>
      <sz val="12"/>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Arial"/>
      <family val="2"/>
    </font>
    <font>
      <sz val="11"/>
      <color theme="1"/>
      <name val="Arial"/>
      <family val="2"/>
    </font>
    <font>
      <b/>
      <sz val="14"/>
      <color theme="1"/>
      <name val="Times New Roman"/>
      <family val="1"/>
    </font>
    <font>
      <b/>
      <sz val="11"/>
      <color rgb="FF000000"/>
      <name val="Arial"/>
      <family val="2"/>
    </font>
    <font>
      <sz val="11"/>
      <color rgb="FF000000"/>
      <name val="Arial"/>
      <family val="2"/>
    </font>
    <font>
      <b/>
      <sz val="12"/>
      <color rgb="FF000000"/>
      <name val="Arial"/>
      <family val="2"/>
    </font>
    <font>
      <b/>
      <sz val="12"/>
      <color theme="1"/>
      <name val="Arial"/>
      <family val="2"/>
    </font>
    <font>
      <b/>
      <sz val="12"/>
      <color theme="1"/>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locked="0"/>
    </xf>
    <xf numFmtId="0" fontId="4" fillId="0" borderId="0">
      <alignment/>
      <protection locked="0"/>
    </xf>
    <xf numFmtId="0" fontId="4" fillId="0" borderId="0">
      <alignment/>
      <protection locked="0"/>
    </xf>
    <xf numFmtId="0" fontId="4" fillId="0" borderId="1">
      <alignment/>
      <protection locked="0"/>
    </xf>
    <xf numFmtId="0" fontId="5" fillId="0" borderId="0">
      <alignment/>
      <protection locked="0"/>
    </xf>
    <xf numFmtId="0" fontId="5" fillId="0" borderId="0">
      <alignment/>
      <protection locked="0"/>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2" applyNumberFormat="0" applyAlignment="0" applyProtection="0"/>
    <xf numFmtId="0" fontId="41" fillId="27" borderId="3" applyNumberFormat="0" applyAlignment="0" applyProtection="0"/>
    <xf numFmtId="0" fontId="42" fillId="2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0" borderId="7" applyNumberFormat="0" applyFill="0" applyAlignment="0" applyProtection="0"/>
    <xf numFmtId="0" fontId="47" fillId="28" borderId="8"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0" borderId="0">
      <alignment/>
      <protection/>
    </xf>
    <xf numFmtId="0" fontId="50" fillId="30" borderId="0" applyNumberFormat="0" applyBorder="0" applyAlignment="0" applyProtection="0"/>
    <xf numFmtId="0" fontId="51"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2" fillId="0" borderId="10"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xf numFmtId="0" fontId="4" fillId="0" borderId="0">
      <alignment/>
      <protection locked="0"/>
    </xf>
  </cellStyleXfs>
  <cellXfs count="169">
    <xf numFmtId="0" fontId="0" fillId="0" borderId="0" xfId="0" applyAlignment="1">
      <alignment/>
    </xf>
    <xf numFmtId="0" fontId="2" fillId="0" borderId="0" xfId="0" applyFont="1" applyAlignment="1">
      <alignment horizontal="right"/>
    </xf>
    <xf numFmtId="0" fontId="3" fillId="0" borderId="0" xfId="0" applyFont="1" applyAlignment="1">
      <alignment horizontal="center" vertical="center" wrapText="1"/>
    </xf>
    <xf numFmtId="165" fontId="2" fillId="0" borderId="11" xfId="0" applyNumberFormat="1" applyFont="1" applyFill="1" applyBorder="1" applyAlignment="1">
      <alignment/>
    </xf>
    <xf numFmtId="165" fontId="2" fillId="0" borderId="11" xfId="0" applyNumberFormat="1" applyFont="1" applyFill="1" applyBorder="1" applyAlignment="1">
      <alignment horizontal="right"/>
    </xf>
    <xf numFmtId="0" fontId="0" fillId="0" borderId="0" xfId="0" applyFont="1" applyAlignment="1">
      <alignment horizontal="center" vertical="center" wrapText="1"/>
    </xf>
    <xf numFmtId="165" fontId="2" fillId="0" borderId="11" xfId="0" applyNumberFormat="1" applyFont="1" applyFill="1" applyBorder="1" applyAlignment="1">
      <alignment/>
    </xf>
    <xf numFmtId="0" fontId="9" fillId="0" borderId="0" xfId="0" applyFont="1" applyAlignment="1">
      <alignment/>
    </xf>
    <xf numFmtId="0" fontId="9" fillId="0" borderId="0" xfId="0" applyFont="1" applyAlignment="1">
      <alignment horizontal="right"/>
    </xf>
    <xf numFmtId="0" fontId="2" fillId="0" borderId="11" xfId="0" applyFont="1" applyBorder="1" applyAlignment="1">
      <alignment horizontal="center" vertical="center" wrapText="1"/>
    </xf>
    <xf numFmtId="0" fontId="2" fillId="33" borderId="11" xfId="0" applyFont="1" applyFill="1" applyBorder="1" applyAlignment="1">
      <alignment horizontal="center" vertical="center" wrapText="1"/>
    </xf>
    <xf numFmtId="165" fontId="8" fillId="0" borderId="11" xfId="0" applyNumberFormat="1" applyFont="1" applyFill="1" applyBorder="1" applyAlignment="1">
      <alignment horizontal="right" wrapText="1"/>
    </xf>
    <xf numFmtId="0" fontId="2" fillId="0" borderId="11" xfId="0" applyFont="1" applyBorder="1" applyAlignment="1">
      <alignment/>
    </xf>
    <xf numFmtId="0" fontId="2" fillId="0" borderId="0" xfId="0" applyFont="1" applyAlignment="1">
      <alignment/>
    </xf>
    <xf numFmtId="0" fontId="8" fillId="0" borderId="11" xfId="0" applyFont="1" applyFill="1" applyBorder="1" applyAlignment="1">
      <alignment wrapText="1"/>
    </xf>
    <xf numFmtId="0" fontId="6" fillId="0" borderId="11" xfId="0" applyFont="1" applyFill="1" applyBorder="1" applyAlignment="1">
      <alignment horizontal="left" wrapText="1" indent="1"/>
    </xf>
    <xf numFmtId="0" fontId="2" fillId="0" borderId="11" xfId="0" applyFont="1" applyFill="1" applyBorder="1" applyAlignment="1">
      <alignment/>
    </xf>
    <xf numFmtId="0" fontId="2" fillId="0" borderId="11" xfId="0" applyFont="1" applyFill="1" applyBorder="1" applyAlignment="1">
      <alignment horizontal="left"/>
    </xf>
    <xf numFmtId="0" fontId="2" fillId="0" borderId="11" xfId="0" applyFont="1" applyFill="1" applyBorder="1" applyAlignment="1">
      <alignment/>
    </xf>
    <xf numFmtId="0" fontId="2" fillId="0" borderId="11" xfId="0" applyFont="1" applyFill="1" applyBorder="1" applyAlignment="1">
      <alignment horizontal="left"/>
    </xf>
    <xf numFmtId="0" fontId="9" fillId="0" borderId="0" xfId="0" applyFont="1" applyFill="1" applyAlignment="1">
      <alignment/>
    </xf>
    <xf numFmtId="0" fontId="9" fillId="0" borderId="0" xfId="0" applyFont="1" applyFill="1" applyAlignment="1">
      <alignment horizontal="right"/>
    </xf>
    <xf numFmtId="0" fontId="3" fillId="0" borderId="0" xfId="0" applyFont="1" applyFill="1" applyAlignment="1">
      <alignment horizontal="center" vertical="center" wrapText="1"/>
    </xf>
    <xf numFmtId="0" fontId="0" fillId="0" borderId="0" xfId="0" applyFill="1" applyAlignment="1">
      <alignment/>
    </xf>
    <xf numFmtId="0" fontId="2" fillId="0" borderId="0" xfId="0" applyFont="1" applyFill="1" applyAlignment="1">
      <alignment horizontal="right"/>
    </xf>
    <xf numFmtId="0" fontId="2" fillId="0" borderId="11" xfId="0" applyFont="1" applyFill="1" applyBorder="1" applyAlignment="1">
      <alignment horizontal="center" vertical="center" wrapText="1"/>
    </xf>
    <xf numFmtId="0" fontId="2" fillId="0" borderId="0" xfId="0" applyFont="1" applyFill="1" applyAlignment="1">
      <alignment/>
    </xf>
    <xf numFmtId="0" fontId="2" fillId="0" borderId="0" xfId="0" applyFont="1" applyFill="1" applyAlignment="1">
      <alignment horizontal="right"/>
    </xf>
    <xf numFmtId="0" fontId="8" fillId="0" borderId="12" xfId="0" applyFont="1" applyFill="1" applyBorder="1" applyAlignment="1">
      <alignment wrapText="1"/>
    </xf>
    <xf numFmtId="165" fontId="2" fillId="0" borderId="11" xfId="0" applyNumberFormat="1" applyFont="1" applyFill="1" applyBorder="1" applyAlignment="1">
      <alignment horizontal="right" wrapText="1"/>
    </xf>
    <xf numFmtId="0" fontId="2" fillId="0" borderId="11" xfId="0" applyFont="1" applyFill="1" applyBorder="1" applyAlignment="1">
      <alignment horizontal="center" vertical="center" wrapText="1"/>
    </xf>
    <xf numFmtId="165" fontId="8" fillId="0" borderId="11" xfId="0" applyNumberFormat="1" applyFont="1" applyFill="1" applyBorder="1" applyAlignment="1">
      <alignment horizontal="right" wrapText="1"/>
    </xf>
    <xf numFmtId="0" fontId="8" fillId="0" borderId="11" xfId="0" applyFont="1" applyFill="1" applyBorder="1" applyAlignment="1">
      <alignment wrapText="1"/>
    </xf>
    <xf numFmtId="0" fontId="8" fillId="0" borderId="0" xfId="0" applyFont="1" applyFill="1" applyAlignment="1">
      <alignment horizontal="center" vertical="center" wrapText="1"/>
    </xf>
    <xf numFmtId="0" fontId="2" fillId="0" borderId="0" xfId="0" applyFont="1" applyFill="1" applyAlignment="1">
      <alignment horizontal="right" vertical="center" wrapText="1"/>
    </xf>
    <xf numFmtId="165" fontId="0" fillId="0" borderId="0" xfId="0" applyNumberFormat="1" applyFill="1" applyAlignment="1">
      <alignment/>
    </xf>
    <xf numFmtId="0" fontId="0" fillId="0" borderId="0" xfId="0" applyFont="1" applyFill="1" applyAlignment="1">
      <alignment horizontal="center" vertical="center" wrapText="1"/>
    </xf>
    <xf numFmtId="165" fontId="0" fillId="0" borderId="0" xfId="0" applyNumberFormat="1" applyAlignment="1">
      <alignment/>
    </xf>
    <xf numFmtId="165" fontId="2" fillId="0" borderId="11" xfId="0" applyNumberFormat="1" applyFont="1" applyBorder="1" applyAlignment="1">
      <alignment/>
    </xf>
    <xf numFmtId="0" fontId="8" fillId="0" borderId="11" xfId="0" applyFont="1" applyBorder="1" applyAlignment="1">
      <alignment/>
    </xf>
    <xf numFmtId="0" fontId="2" fillId="0" borderId="0" xfId="0" applyFont="1" applyAlignment="1">
      <alignment horizontal="right"/>
    </xf>
    <xf numFmtId="165" fontId="8" fillId="0" borderId="11" xfId="0" applyNumberFormat="1" applyFont="1" applyBorder="1" applyAlignment="1">
      <alignment/>
    </xf>
    <xf numFmtId="0" fontId="3" fillId="0" borderId="11" xfId="0" applyFont="1" applyFill="1" applyBorder="1" applyAlignment="1">
      <alignment wrapText="1"/>
    </xf>
    <xf numFmtId="0" fontId="6" fillId="0" borderId="11" xfId="0" applyFont="1" applyFill="1" applyBorder="1" applyAlignment="1">
      <alignment horizontal="left" wrapText="1" indent="1"/>
    </xf>
    <xf numFmtId="165" fontId="3" fillId="0" borderId="11" xfId="0" applyNumberFormat="1" applyFont="1" applyFill="1" applyBorder="1" applyAlignment="1">
      <alignment horizontal="right" wrapText="1"/>
    </xf>
    <xf numFmtId="0" fontId="8" fillId="0" borderId="12" xfId="0" applyFont="1" applyFill="1" applyBorder="1" applyAlignment="1">
      <alignment wrapText="1"/>
    </xf>
    <xf numFmtId="0" fontId="2" fillId="0" borderId="0" xfId="0" applyFont="1" applyAlignment="1">
      <alignment/>
    </xf>
    <xf numFmtId="0" fontId="0" fillId="0" borderId="11" xfId="0" applyBorder="1" applyAlignment="1">
      <alignment/>
    </xf>
    <xf numFmtId="0" fontId="2" fillId="0" borderId="13" xfId="0" applyFont="1" applyFill="1" applyBorder="1" applyAlignment="1">
      <alignment horizontal="left"/>
    </xf>
    <xf numFmtId="0" fontId="2" fillId="0" borderId="11" xfId="0" applyFont="1" applyFill="1" applyBorder="1" applyAlignment="1">
      <alignment wrapText="1"/>
    </xf>
    <xf numFmtId="165" fontId="8" fillId="0" borderId="11" xfId="0" applyNumberFormat="1" applyFont="1" applyFill="1" applyBorder="1" applyAlignment="1">
      <alignment wrapText="1"/>
    </xf>
    <xf numFmtId="165" fontId="2" fillId="0" borderId="11" xfId="0" applyNumberFormat="1" applyFont="1" applyBorder="1" applyAlignment="1">
      <alignment/>
    </xf>
    <xf numFmtId="0" fontId="11" fillId="0" borderId="0" xfId="0" applyFont="1" applyFill="1" applyBorder="1" applyAlignment="1">
      <alignment wrapText="1"/>
    </xf>
    <xf numFmtId="0" fontId="9" fillId="0" borderId="0" xfId="0" applyFont="1" applyFill="1" applyAlignment="1">
      <alignment horizontal="right"/>
    </xf>
    <xf numFmtId="0" fontId="11" fillId="0" borderId="0" xfId="0" applyFont="1" applyFill="1" applyBorder="1" applyAlignment="1">
      <alignment/>
    </xf>
    <xf numFmtId="0" fontId="11" fillId="0" borderId="0" xfId="0" applyFont="1" applyFill="1" applyBorder="1" applyAlignment="1">
      <alignment horizontal="right" wrapText="1"/>
    </xf>
    <xf numFmtId="165" fontId="2" fillId="0" borderId="11" xfId="0" applyNumberFormat="1" applyFont="1" applyFill="1" applyBorder="1" applyAlignment="1">
      <alignment horizontal="right"/>
    </xf>
    <xf numFmtId="0" fontId="10" fillId="0" borderId="11" xfId="0" applyFont="1" applyBorder="1" applyAlignment="1">
      <alignment/>
    </xf>
    <xf numFmtId="0" fontId="10" fillId="0" borderId="0" xfId="0" applyFont="1" applyFill="1" applyAlignment="1">
      <alignment/>
    </xf>
    <xf numFmtId="0" fontId="10" fillId="0" borderId="0" xfId="0" applyFont="1" applyAlignment="1">
      <alignment/>
    </xf>
    <xf numFmtId="0" fontId="3" fillId="0" borderId="0" xfId="0" applyFont="1" applyFill="1" applyAlignment="1">
      <alignment horizontal="center" vertical="center" wrapText="1"/>
    </xf>
    <xf numFmtId="0" fontId="13" fillId="0" borderId="0" xfId="58" applyFont="1" applyAlignment="1">
      <alignment wrapText="1"/>
      <protection/>
    </xf>
    <xf numFmtId="0" fontId="10" fillId="0" borderId="0" xfId="0" applyFont="1" applyAlignment="1">
      <alignment horizontal="right"/>
    </xf>
    <xf numFmtId="0" fontId="55" fillId="0" borderId="0" xfId="0" applyFont="1" applyAlignment="1">
      <alignment/>
    </xf>
    <xf numFmtId="0" fontId="56" fillId="0" borderId="0" xfId="0" applyFont="1" applyAlignment="1">
      <alignment horizontal="right"/>
    </xf>
    <xf numFmtId="0" fontId="55" fillId="0" borderId="11" xfId="0" applyFont="1" applyBorder="1" applyAlignment="1">
      <alignment/>
    </xf>
    <xf numFmtId="165" fontId="55" fillId="0" borderId="11" xfId="0" applyNumberFormat="1" applyFont="1" applyBorder="1" applyAlignment="1">
      <alignment horizontal="right"/>
    </xf>
    <xf numFmtId="165" fontId="10" fillId="0" borderId="0" xfId="0" applyNumberFormat="1" applyFont="1" applyAlignment="1">
      <alignment/>
    </xf>
    <xf numFmtId="165" fontId="56" fillId="0" borderId="11" xfId="0" applyNumberFormat="1" applyFont="1" applyBorder="1" applyAlignment="1">
      <alignment horizontal="right"/>
    </xf>
    <xf numFmtId="0" fontId="9" fillId="33" borderId="0" xfId="0" applyFont="1" applyFill="1" applyAlignment="1">
      <alignment/>
    </xf>
    <xf numFmtId="0" fontId="12" fillId="0" borderId="0" xfId="58" applyFont="1" applyAlignment="1">
      <alignment vertical="center" wrapText="1"/>
      <protection/>
    </xf>
    <xf numFmtId="0" fontId="9" fillId="33" borderId="0" xfId="0" applyFont="1" applyFill="1" applyAlignment="1">
      <alignment horizontal="right"/>
    </xf>
    <xf numFmtId="165" fontId="2" fillId="33" borderId="11" xfId="0" applyNumberFormat="1" applyFont="1" applyFill="1" applyBorder="1" applyAlignment="1">
      <alignment horizontal="right" wrapText="1"/>
    </xf>
    <xf numFmtId="0" fontId="9" fillId="0" borderId="11" xfId="0" applyFont="1" applyBorder="1" applyAlignment="1">
      <alignment/>
    </xf>
    <xf numFmtId="0" fontId="2" fillId="0" borderId="0" xfId="0" applyFont="1" applyAlignment="1">
      <alignment horizontal="center"/>
    </xf>
    <xf numFmtId="164" fontId="10" fillId="0" borderId="11" xfId="0" applyNumberFormat="1" applyFont="1" applyBorder="1" applyAlignment="1">
      <alignment horizontal="right"/>
    </xf>
    <xf numFmtId="165" fontId="10" fillId="0" borderId="11" xfId="0" applyNumberFormat="1" applyFont="1" applyBorder="1" applyAlignment="1">
      <alignment horizontal="right"/>
    </xf>
    <xf numFmtId="165" fontId="2" fillId="0" borderId="11" xfId="0" applyNumberFormat="1" applyFont="1" applyFill="1" applyBorder="1" applyAlignment="1">
      <alignment/>
    </xf>
    <xf numFmtId="165" fontId="10" fillId="0" borderId="11" xfId="0" applyNumberFormat="1" applyFont="1" applyFill="1" applyBorder="1" applyAlignment="1">
      <alignment/>
    </xf>
    <xf numFmtId="165" fontId="8" fillId="0" borderId="12" xfId="0" applyNumberFormat="1" applyFont="1" applyFill="1" applyBorder="1" applyAlignment="1">
      <alignment wrapText="1"/>
    </xf>
    <xf numFmtId="165" fontId="8" fillId="0" borderId="11" xfId="0" applyNumberFormat="1" applyFont="1" applyFill="1" applyBorder="1" applyAlignment="1">
      <alignment vertical="center" wrapText="1"/>
    </xf>
    <xf numFmtId="165" fontId="2" fillId="0" borderId="12" xfId="0" applyNumberFormat="1" applyFont="1" applyFill="1" applyBorder="1" applyAlignment="1">
      <alignment wrapText="1"/>
    </xf>
    <xf numFmtId="165" fontId="2" fillId="0" borderId="11" xfId="0" applyNumberFormat="1" applyFont="1" applyFill="1" applyBorder="1" applyAlignment="1">
      <alignment horizontal="center" vertical="center" wrapText="1"/>
    </xf>
    <xf numFmtId="165" fontId="0" fillId="0" borderId="11" xfId="0" applyNumberFormat="1" applyBorder="1" applyAlignment="1">
      <alignment/>
    </xf>
    <xf numFmtId="166" fontId="0" fillId="0" borderId="11" xfId="0" applyNumberFormat="1" applyBorder="1" applyAlignment="1">
      <alignment/>
    </xf>
    <xf numFmtId="167" fontId="0" fillId="0" borderId="11" xfId="0" applyNumberFormat="1" applyBorder="1" applyAlignment="1">
      <alignment/>
    </xf>
    <xf numFmtId="2" fontId="57" fillId="0" borderId="0" xfId="0" applyNumberFormat="1" applyFont="1" applyAlignment="1">
      <alignment vertical="top" wrapText="1"/>
    </xf>
    <xf numFmtId="0" fontId="2" fillId="0" borderId="11" xfId="0" applyFont="1" applyBorder="1" applyAlignment="1">
      <alignment horizontal="center" vertical="center"/>
    </xf>
    <xf numFmtId="0" fontId="2" fillId="0" borderId="11" xfId="0" applyFont="1" applyFill="1" applyBorder="1" applyAlignment="1">
      <alignment horizontal="right"/>
    </xf>
    <xf numFmtId="165" fontId="2" fillId="0" borderId="13" xfId="0" applyNumberFormat="1" applyFont="1" applyFill="1" applyBorder="1" applyAlignment="1">
      <alignment horizontal="right"/>
    </xf>
    <xf numFmtId="165" fontId="2" fillId="0" borderId="11" xfId="0" applyNumberFormat="1" applyFont="1" applyBorder="1" applyAlignment="1">
      <alignment horizontal="center" vertical="center" wrapText="1"/>
    </xf>
    <xf numFmtId="165" fontId="10" fillId="0" borderId="11" xfId="0" applyNumberFormat="1" applyFont="1" applyBorder="1" applyAlignment="1">
      <alignment/>
    </xf>
    <xf numFmtId="165" fontId="2" fillId="0" borderId="11" xfId="0" applyNumberFormat="1" applyFont="1" applyBorder="1" applyAlignment="1">
      <alignment horizontal="center"/>
    </xf>
    <xf numFmtId="0" fontId="8" fillId="0" borderId="11" xfId="0" applyFont="1" applyFill="1" applyBorder="1" applyAlignment="1">
      <alignment horizontal="center" vertical="center" wrapText="1"/>
    </xf>
    <xf numFmtId="164" fontId="2" fillId="0" borderId="11" xfId="0" applyNumberFormat="1" applyFont="1" applyFill="1" applyBorder="1" applyAlignment="1">
      <alignment horizontal="right"/>
    </xf>
    <xf numFmtId="0" fontId="2" fillId="0" borderId="12" xfId="0" applyFont="1" applyFill="1" applyBorder="1" applyAlignment="1">
      <alignment wrapText="1"/>
    </xf>
    <xf numFmtId="165" fontId="3" fillId="0" borderId="11" xfId="0" applyNumberFormat="1" applyFont="1" applyFill="1" applyBorder="1" applyAlignment="1">
      <alignment horizontal="right" wrapText="1"/>
    </xf>
    <xf numFmtId="165" fontId="9" fillId="0" borderId="11" xfId="0" applyNumberFormat="1" applyFont="1" applyFill="1" applyBorder="1" applyAlignment="1">
      <alignment horizontal="right" wrapText="1"/>
    </xf>
    <xf numFmtId="165" fontId="9" fillId="0" borderId="11" xfId="0" applyNumberFormat="1" applyFont="1" applyFill="1" applyBorder="1" applyAlignment="1">
      <alignment/>
    </xf>
    <xf numFmtId="0" fontId="8" fillId="0" borderId="11" xfId="0" applyFont="1" applyFill="1" applyBorder="1" applyAlignment="1">
      <alignment vertical="center" wrapText="1"/>
    </xf>
    <xf numFmtId="0" fontId="2" fillId="0" borderId="11" xfId="0" applyFont="1" applyFill="1" applyBorder="1" applyAlignment="1">
      <alignment vertical="center" wrapText="1"/>
    </xf>
    <xf numFmtId="0" fontId="2" fillId="0" borderId="14" xfId="0" applyFont="1" applyFill="1" applyBorder="1" applyAlignment="1">
      <alignment horizontal="center" vertical="center" wrapText="1"/>
    </xf>
    <xf numFmtId="0" fontId="11" fillId="0" borderId="0" xfId="0" applyFont="1" applyAlignment="1">
      <alignment/>
    </xf>
    <xf numFmtId="0" fontId="11" fillId="0" borderId="0" xfId="0" applyFont="1" applyAlignment="1">
      <alignment horizontal="right" vertical="center"/>
    </xf>
    <xf numFmtId="0" fontId="10" fillId="0" borderId="11" xfId="0" applyFont="1" applyBorder="1" applyAlignment="1">
      <alignment horizontal="center" vertical="center" wrapText="1"/>
    </xf>
    <xf numFmtId="0" fontId="10" fillId="0" borderId="11" xfId="0" applyFont="1" applyBorder="1" applyAlignment="1">
      <alignment vertical="center" wrapText="1"/>
    </xf>
    <xf numFmtId="0" fontId="10" fillId="0" borderId="11" xfId="0" applyFont="1" applyBorder="1" applyAlignment="1">
      <alignment horizontal="right" vertical="center" wrapText="1"/>
    </xf>
    <xf numFmtId="0" fontId="10" fillId="0" borderId="11" xfId="0" applyFont="1" applyBorder="1" applyAlignment="1">
      <alignment horizontal="justify" vertical="center" wrapText="1"/>
    </xf>
    <xf numFmtId="0" fontId="15" fillId="0" borderId="11" xfId="0" applyFont="1" applyBorder="1" applyAlignment="1">
      <alignment vertical="center" wrapText="1"/>
    </xf>
    <xf numFmtId="164" fontId="15" fillId="0" borderId="11" xfId="0" applyNumberFormat="1" applyFont="1" applyBorder="1" applyAlignment="1">
      <alignment horizontal="right" vertical="center" wrapText="1"/>
    </xf>
    <xf numFmtId="165" fontId="10" fillId="0" borderId="11" xfId="0" applyNumberFormat="1" applyFont="1" applyBorder="1" applyAlignment="1">
      <alignment horizontal="right" vertical="center" wrapText="1"/>
    </xf>
    <xf numFmtId="0" fontId="11" fillId="0" borderId="0" xfId="0" applyFont="1" applyAlignment="1">
      <alignment wrapText="1"/>
    </xf>
    <xf numFmtId="164" fontId="2" fillId="0" borderId="11" xfId="0" applyNumberFormat="1" applyFont="1" applyFill="1" applyBorder="1" applyAlignment="1">
      <alignment/>
    </xf>
    <xf numFmtId="165" fontId="2" fillId="0" borderId="11" xfId="0" applyNumberFormat="1" applyFont="1" applyFill="1" applyBorder="1" applyAlignment="1">
      <alignment wrapText="1"/>
    </xf>
    <xf numFmtId="165" fontId="2" fillId="0" borderId="13" xfId="0" applyNumberFormat="1" applyFont="1" applyFill="1" applyBorder="1" applyAlignment="1">
      <alignment/>
    </xf>
    <xf numFmtId="0" fontId="9" fillId="0" borderId="11" xfId="0" applyFont="1" applyFill="1" applyBorder="1" applyAlignment="1">
      <alignment horizontal="center" vertical="center" wrapText="1"/>
    </xf>
    <xf numFmtId="0" fontId="3" fillId="0" borderId="12" xfId="0" applyFont="1" applyFill="1" applyBorder="1" applyAlignment="1">
      <alignment wrapText="1"/>
    </xf>
    <xf numFmtId="0" fontId="9" fillId="0" borderId="11" xfId="0" applyFont="1" applyFill="1" applyBorder="1" applyAlignment="1">
      <alignment/>
    </xf>
    <xf numFmtId="0" fontId="9" fillId="0" borderId="11" xfId="0" applyFont="1" applyFill="1" applyBorder="1" applyAlignment="1">
      <alignment horizontal="left"/>
    </xf>
    <xf numFmtId="0" fontId="9" fillId="0" borderId="13" xfId="0" applyFont="1" applyFill="1" applyBorder="1" applyAlignment="1">
      <alignment horizontal="left"/>
    </xf>
    <xf numFmtId="0" fontId="2" fillId="0" borderId="12" xfId="0" applyFont="1" applyBorder="1" applyAlignment="1">
      <alignment horizontal="center" vertical="center" wrapText="1"/>
    </xf>
    <xf numFmtId="0" fontId="11" fillId="0" borderId="0" xfId="0" applyFont="1" applyFill="1" applyAlignment="1">
      <alignment horizontal="right"/>
    </xf>
    <xf numFmtId="0" fontId="58" fillId="0" borderId="11" xfId="0" applyFont="1" applyBorder="1" applyAlignment="1">
      <alignment horizontal="justify" vertical="center" wrapText="1"/>
    </xf>
    <xf numFmtId="0" fontId="59" fillId="0" borderId="11" xfId="0" applyFont="1" applyBorder="1" applyAlignment="1">
      <alignment horizontal="justify" vertical="center" wrapText="1"/>
    </xf>
    <xf numFmtId="165" fontId="2" fillId="0" borderId="11" xfId="0" applyNumberFormat="1" applyFont="1" applyBorder="1" applyAlignment="1">
      <alignment/>
    </xf>
    <xf numFmtId="0" fontId="60" fillId="0" borderId="0" xfId="0" applyFont="1" applyAlignment="1">
      <alignment horizontal="center" vertical="center" wrapText="1"/>
    </xf>
    <xf numFmtId="0" fontId="3" fillId="0" borderId="0" xfId="0" applyFont="1" applyAlignment="1">
      <alignment horizontal="center" vertical="center" wrapText="1"/>
    </xf>
    <xf numFmtId="0" fontId="11" fillId="0" borderId="0" xfId="0" applyFont="1" applyFill="1" applyBorder="1" applyAlignment="1">
      <alignment horizontal="right" wrapText="1"/>
    </xf>
    <xf numFmtId="0" fontId="2" fillId="0" borderId="15" xfId="0" applyFont="1" applyBorder="1" applyAlignment="1">
      <alignment horizontal="center"/>
    </xf>
    <xf numFmtId="0" fontId="3" fillId="0" borderId="0" xfId="0" applyFont="1" applyFill="1" applyAlignment="1">
      <alignment horizontal="center" vertical="center" wrapText="1"/>
    </xf>
    <xf numFmtId="0" fontId="61" fillId="0" borderId="0" xfId="0" applyFont="1" applyAlignment="1">
      <alignment horizontal="center" vertical="center" wrapText="1"/>
    </xf>
    <xf numFmtId="0" fontId="56" fillId="0" borderId="16" xfId="0" applyFont="1" applyBorder="1" applyAlignment="1">
      <alignment horizontal="center" vertical="center" wrapText="1"/>
    </xf>
    <xf numFmtId="0" fontId="56" fillId="0" borderId="17"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6" xfId="0" applyFont="1" applyBorder="1" applyAlignment="1">
      <alignment horizontal="center" vertical="center"/>
    </xf>
    <xf numFmtId="0" fontId="56" fillId="0" borderId="17" xfId="0" applyFont="1" applyBorder="1" applyAlignment="1">
      <alignment horizontal="center" vertical="center"/>
    </xf>
    <xf numFmtId="0" fontId="56" fillId="0" borderId="12" xfId="0" applyFont="1" applyBorder="1" applyAlignment="1">
      <alignment horizontal="center" vertical="center"/>
    </xf>
    <xf numFmtId="0" fontId="61" fillId="0" borderId="0" xfId="0" applyFont="1" applyAlignment="1">
      <alignment horizontal="center" wrapText="1"/>
    </xf>
    <xf numFmtId="0" fontId="60" fillId="0" borderId="0" xfId="0" applyFont="1" applyAlignment="1">
      <alignment horizontal="center" vertical="center" wrapText="1"/>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9" fillId="0" borderId="0" xfId="0" applyFont="1" applyFill="1" applyAlignment="1">
      <alignment horizontal="right"/>
    </xf>
    <xf numFmtId="0" fontId="12" fillId="0" borderId="0" xfId="58" applyFont="1" applyAlignment="1">
      <alignment horizontal="center" vertical="center" wrapText="1"/>
      <protection/>
    </xf>
    <xf numFmtId="0" fontId="10" fillId="0" borderId="11" xfId="0" applyFont="1" applyBorder="1" applyAlignment="1">
      <alignment horizontal="center" vertical="center" wrapText="1"/>
    </xf>
    <xf numFmtId="0" fontId="3" fillId="0" borderId="0" xfId="0" applyNumberFormat="1" applyFont="1" applyAlignment="1">
      <alignment horizontal="center" wrapText="1"/>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0" fillId="0" borderId="11" xfId="0" applyBorder="1" applyAlignment="1">
      <alignment horizontal="center" vertical="center"/>
    </xf>
    <xf numFmtId="2" fontId="62" fillId="0" borderId="0" xfId="0" applyNumberFormat="1" applyFont="1" applyAlignment="1">
      <alignment horizontal="center" vertical="top" wrapText="1"/>
    </xf>
    <xf numFmtId="0" fontId="2" fillId="0" borderId="11" xfId="0" applyFont="1" applyBorder="1" applyAlignment="1">
      <alignment horizontal="center" vertical="center" wrapText="1"/>
    </xf>
    <xf numFmtId="0" fontId="62" fillId="0" borderId="0" xfId="0" applyFont="1" applyFill="1" applyAlignment="1">
      <alignment horizontal="center" vertical="center" wrapText="1"/>
    </xf>
    <xf numFmtId="0" fontId="8" fillId="0" borderId="11" xfId="0" applyFont="1" applyFill="1" applyBorder="1" applyAlignment="1">
      <alignment horizontal="center" vertical="center" wrapText="1"/>
    </xf>
    <xf numFmtId="0" fontId="3" fillId="0" borderId="11"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2" fillId="0" borderId="11" xfId="0" applyFont="1" applyBorder="1" applyAlignment="1">
      <alignment horizontal="center" wrapText="1"/>
    </xf>
    <xf numFmtId="0" fontId="2" fillId="0" borderId="14" xfId="0" applyFont="1" applyBorder="1" applyAlignment="1">
      <alignment horizontal="center" wrapText="1"/>
    </xf>
    <xf numFmtId="0" fontId="2" fillId="0" borderId="14" xfId="0" applyFont="1" applyBorder="1" applyAlignment="1">
      <alignment horizontal="center" vertical="center" wrapText="1"/>
    </xf>
    <xf numFmtId="0" fontId="11" fillId="0" borderId="0" xfId="0" applyFont="1" applyAlignment="1">
      <alignment horizontal="right"/>
    </xf>
    <xf numFmtId="0" fontId="0" fillId="0" borderId="0" xfId="0" applyAlignment="1">
      <alignment wrapText="1"/>
    </xf>
    <xf numFmtId="165" fontId="58" fillId="0" borderId="11" xfId="0" applyNumberFormat="1" applyFont="1" applyBorder="1" applyAlignment="1">
      <alignment horizontal="right" vertical="center" wrapText="1"/>
    </xf>
    <xf numFmtId="165" fontId="59" fillId="0" borderId="11" xfId="0" applyNumberFormat="1" applyFont="1" applyBorder="1" applyAlignment="1" applyProtection="1">
      <alignment horizontal="right" vertical="center" wrapText="1"/>
      <protection locked="0"/>
    </xf>
    <xf numFmtId="0" fontId="2" fillId="0" borderId="0" xfId="0" applyFont="1" applyAlignment="1">
      <alignment wrapText="1"/>
    </xf>
    <xf numFmtId="165" fontId="15" fillId="0" borderId="11" xfId="0" applyNumberFormat="1" applyFont="1" applyBorder="1" applyAlignment="1">
      <alignment horizontal="right" vertical="center" wrapText="1"/>
    </xf>
    <xf numFmtId="0" fontId="10" fillId="0" borderId="11" xfId="0" applyFont="1" applyBorder="1" applyAlignment="1">
      <alignment horizontal="right"/>
    </xf>
    <xf numFmtId="165" fontId="2" fillId="0" borderId="11" xfId="0" applyNumberFormat="1" applyFont="1" applyFill="1" applyBorder="1" applyAlignment="1">
      <alignment horizontal="right" wrapText="1" indent="1"/>
    </xf>
  </cellXfs>
  <cellStyles count="55">
    <cellStyle name="Normal" xfId="0"/>
    <cellStyle name="”€ќђќ‘ћ‚›‰" xfId="15"/>
    <cellStyle name="”€љ‘€ђћ‚ђќќ›‰" xfId="16"/>
    <cellStyle name="„…ќ…†ќ›‰" xfId="17"/>
    <cellStyle name="€’ћѓћ‚›‰" xfId="18"/>
    <cellStyle name="‡ђѓћ‹ћ‚ћљ1" xfId="19"/>
    <cellStyle name="‡ђѓћ‹ћ‚ћљ2" xfId="20"/>
    <cellStyle name="20% — акцент1" xfId="21"/>
    <cellStyle name="20% — акцент2" xfId="22"/>
    <cellStyle name="20% — акцент3" xfId="23"/>
    <cellStyle name="20% — акцент4" xfId="24"/>
    <cellStyle name="20% — акцент5" xfId="25"/>
    <cellStyle name="20% — акцент6" xfId="26"/>
    <cellStyle name="40% — акцент1" xfId="27"/>
    <cellStyle name="40% — акцент2" xfId="28"/>
    <cellStyle name="40% — акцент3" xfId="29"/>
    <cellStyle name="40% — акцент4" xfId="30"/>
    <cellStyle name="40% — акцент5" xfId="31"/>
    <cellStyle name="40% — акцент6" xfId="32"/>
    <cellStyle name="60% — акцент1" xfId="33"/>
    <cellStyle name="60% — акцент2" xfId="34"/>
    <cellStyle name="60% — акцент3" xfId="35"/>
    <cellStyle name="60% — акцент4" xfId="36"/>
    <cellStyle name="60% — акцент5" xfId="37"/>
    <cellStyle name="60% — акцент6"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 3"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 name="Џђћ–…ќ’ќ›‰"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tint="0.39998000860214233"/>
  </sheetPr>
  <dimension ref="A1:C20"/>
  <sheetViews>
    <sheetView zoomScalePageLayoutView="0" workbookViewId="0" topLeftCell="A1">
      <selection activeCell="M8" sqref="M8"/>
    </sheetView>
  </sheetViews>
  <sheetFormatPr defaultColWidth="9.00390625" defaultRowHeight="12.75"/>
  <cols>
    <col min="1" max="1" width="54.375" style="0" customWidth="1"/>
    <col min="2" max="2" width="18.00390625" style="0" customWidth="1"/>
    <col min="3" max="3" width="15.375" style="0" customWidth="1"/>
  </cols>
  <sheetData>
    <row r="1" spans="2:3" s="54" customFormat="1" ht="18">
      <c r="B1" s="52"/>
      <c r="C1" s="53" t="s">
        <v>70</v>
      </c>
    </row>
    <row r="2" spans="2:3" s="54" customFormat="1" ht="15">
      <c r="B2" s="52"/>
      <c r="C2" s="53" t="s">
        <v>0</v>
      </c>
    </row>
    <row r="3" spans="2:3" s="54" customFormat="1" ht="15">
      <c r="B3" s="52"/>
      <c r="C3" s="53" t="s">
        <v>78</v>
      </c>
    </row>
    <row r="4" spans="1:3" s="54" customFormat="1" ht="15" customHeight="1">
      <c r="A4" s="127" t="s">
        <v>79</v>
      </c>
      <c r="B4" s="127"/>
      <c r="C4" s="127"/>
    </row>
    <row r="5" spans="1:2" ht="15">
      <c r="A5" s="7"/>
      <c r="B5" s="8"/>
    </row>
    <row r="6" spans="1:2" ht="15">
      <c r="A6" s="7"/>
      <c r="B6" s="8"/>
    </row>
    <row r="7" spans="1:3" ht="141" customHeight="1">
      <c r="A7" s="126" t="s">
        <v>80</v>
      </c>
      <c r="B7" s="126"/>
      <c r="C7" s="126"/>
    </row>
    <row r="8" spans="1:2" ht="15.75">
      <c r="A8" s="2"/>
      <c r="B8" s="2"/>
    </row>
    <row r="9" spans="2:3" ht="14.25">
      <c r="B9" s="128" t="s">
        <v>3</v>
      </c>
      <c r="C9" s="128"/>
    </row>
    <row r="10" spans="1:3" ht="18.75" customHeight="1">
      <c r="A10" s="9" t="s">
        <v>56</v>
      </c>
      <c r="B10" s="10" t="s">
        <v>52</v>
      </c>
      <c r="C10" s="10" t="s">
        <v>81</v>
      </c>
    </row>
    <row r="11" spans="1:3" ht="15">
      <c r="A11" s="14" t="s">
        <v>64</v>
      </c>
      <c r="B11" s="11">
        <f>SUM(B12:B20)</f>
        <v>2098000</v>
      </c>
      <c r="C11" s="11">
        <f>SUM(C12:C20)</f>
        <v>2098000</v>
      </c>
    </row>
    <row r="12" spans="1:3" ht="14.25">
      <c r="A12" s="16" t="s">
        <v>6</v>
      </c>
      <c r="B12" s="6">
        <v>983659</v>
      </c>
      <c r="C12" s="6">
        <f>B12</f>
        <v>983659</v>
      </c>
    </row>
    <row r="13" spans="1:3" ht="14.25">
      <c r="A13" s="17" t="s">
        <v>27</v>
      </c>
      <c r="B13" s="6">
        <v>272635</v>
      </c>
      <c r="C13" s="6">
        <f aca="true" t="shared" si="0" ref="C13:C20">B13</f>
        <v>272635</v>
      </c>
    </row>
    <row r="14" spans="1:3" ht="14.25">
      <c r="A14" s="16" t="s">
        <v>22</v>
      </c>
      <c r="B14" s="6">
        <v>110069</v>
      </c>
      <c r="C14" s="6">
        <f t="shared" si="0"/>
        <v>110069</v>
      </c>
    </row>
    <row r="15" spans="1:3" ht="14.25">
      <c r="A15" s="17" t="s">
        <v>32</v>
      </c>
      <c r="B15" s="6">
        <v>86102</v>
      </c>
      <c r="C15" s="6">
        <f t="shared" si="0"/>
        <v>86102</v>
      </c>
    </row>
    <row r="16" spans="1:3" ht="14.25">
      <c r="A16" s="17" t="s">
        <v>28</v>
      </c>
      <c r="B16" s="6">
        <v>64759</v>
      </c>
      <c r="C16" s="6">
        <f t="shared" si="0"/>
        <v>64759</v>
      </c>
    </row>
    <row r="17" spans="1:3" ht="14.25">
      <c r="A17" s="17" t="s">
        <v>33</v>
      </c>
      <c r="B17" s="6">
        <v>146023</v>
      </c>
      <c r="C17" s="6">
        <f t="shared" si="0"/>
        <v>146023</v>
      </c>
    </row>
    <row r="18" spans="1:3" ht="14.25">
      <c r="A18" s="17" t="s">
        <v>30</v>
      </c>
      <c r="B18" s="6">
        <v>79525</v>
      </c>
      <c r="C18" s="6">
        <f t="shared" si="0"/>
        <v>79525</v>
      </c>
    </row>
    <row r="19" spans="1:3" ht="14.25">
      <c r="A19" s="17" t="s">
        <v>31</v>
      </c>
      <c r="B19" s="6">
        <v>188396</v>
      </c>
      <c r="C19" s="6">
        <f t="shared" si="0"/>
        <v>188396</v>
      </c>
    </row>
    <row r="20" spans="1:3" ht="14.25">
      <c r="A20" s="17" t="s">
        <v>29</v>
      </c>
      <c r="B20" s="6">
        <v>166832</v>
      </c>
      <c r="C20" s="6">
        <f t="shared" si="0"/>
        <v>166832</v>
      </c>
    </row>
  </sheetData>
  <sheetProtection/>
  <mergeCells count="3">
    <mergeCell ref="A7:C7"/>
    <mergeCell ref="A4:C4"/>
    <mergeCell ref="B9:C9"/>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9" tint="-0.24997000396251678"/>
  </sheetPr>
  <dimension ref="A1:H11"/>
  <sheetViews>
    <sheetView zoomScalePageLayoutView="0" workbookViewId="0" topLeftCell="A1">
      <selection activeCell="C10" sqref="C10"/>
    </sheetView>
  </sheetViews>
  <sheetFormatPr defaultColWidth="9.00390625" defaultRowHeight="12.75"/>
  <cols>
    <col min="1" max="1" width="57.375" style="59" customWidth="1"/>
    <col min="2" max="2" width="13.875" style="59" customWidth="1"/>
    <col min="3" max="3" width="13.625" style="62" customWidth="1"/>
    <col min="4" max="16384" width="9.125" style="59" customWidth="1"/>
  </cols>
  <sheetData>
    <row r="1" ht="15">
      <c r="C1" s="21" t="s">
        <v>15</v>
      </c>
    </row>
    <row r="2" ht="18">
      <c r="C2" s="21" t="s">
        <v>53</v>
      </c>
    </row>
    <row r="4" spans="1:8" ht="169.5" customHeight="1">
      <c r="A4" s="130" t="s">
        <v>98</v>
      </c>
      <c r="B4" s="130"/>
      <c r="C4" s="130"/>
      <c r="H4" s="59" t="s">
        <v>58</v>
      </c>
    </row>
    <row r="5" spans="1:2" ht="15">
      <c r="A5" s="63"/>
      <c r="B5" s="63"/>
    </row>
    <row r="6" spans="1:3" ht="15">
      <c r="A6" s="63"/>
      <c r="B6" s="63"/>
      <c r="C6" s="64" t="s">
        <v>4</v>
      </c>
    </row>
    <row r="7" spans="1:3" ht="14.25">
      <c r="A7" s="131" t="s">
        <v>56</v>
      </c>
      <c r="B7" s="134" t="s">
        <v>52</v>
      </c>
      <c r="C7" s="134" t="s">
        <v>81</v>
      </c>
    </row>
    <row r="8" spans="1:3" ht="14.25">
      <c r="A8" s="132"/>
      <c r="B8" s="135"/>
      <c r="C8" s="135"/>
    </row>
    <row r="9" spans="1:3" ht="1.5" customHeight="1">
      <c r="A9" s="133"/>
      <c r="B9" s="136"/>
      <c r="C9" s="136"/>
    </row>
    <row r="10" spans="1:7" ht="15">
      <c r="A10" s="65" t="s">
        <v>26</v>
      </c>
      <c r="B10" s="66">
        <f>SUM(B11:B11)</f>
        <v>365</v>
      </c>
      <c r="C10" s="66">
        <f>SUM(C11:C11)</f>
        <v>365</v>
      </c>
      <c r="E10" s="67"/>
      <c r="F10" s="67"/>
      <c r="G10" s="67"/>
    </row>
    <row r="11" spans="1:5" ht="14.25">
      <c r="A11" s="16" t="s">
        <v>6</v>
      </c>
      <c r="B11" s="68">
        <v>365</v>
      </c>
      <c r="C11" s="68">
        <v>365</v>
      </c>
      <c r="E11" s="67"/>
    </row>
  </sheetData>
  <sheetProtection/>
  <mergeCells count="4">
    <mergeCell ref="A4:C4"/>
    <mergeCell ref="A7:A9"/>
    <mergeCell ref="B7:B9"/>
    <mergeCell ref="C7:C9"/>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3" tint="-0.24997000396251678"/>
  </sheetPr>
  <dimension ref="A3:C19"/>
  <sheetViews>
    <sheetView zoomScalePageLayoutView="0" workbookViewId="0" topLeftCell="A1">
      <selection activeCell="E21" sqref="E20:F21"/>
    </sheetView>
  </sheetViews>
  <sheetFormatPr defaultColWidth="9.00390625" defaultRowHeight="12.75"/>
  <cols>
    <col min="1" max="1" width="41.875" style="0" customWidth="1"/>
    <col min="2" max="2" width="18.125" style="0" customWidth="1"/>
    <col min="3" max="3" width="15.875" style="0" customWidth="1"/>
  </cols>
  <sheetData>
    <row r="3" ht="15">
      <c r="C3" s="21" t="s">
        <v>10</v>
      </c>
    </row>
    <row r="4" ht="18">
      <c r="C4" s="21" t="s">
        <v>53</v>
      </c>
    </row>
    <row r="10" spans="1:3" ht="113.25" customHeight="1">
      <c r="A10" s="138" t="s">
        <v>86</v>
      </c>
      <c r="B10" s="138"/>
      <c r="C10" s="138"/>
    </row>
    <row r="11" spans="1:3" ht="15.75">
      <c r="A11" s="125"/>
      <c r="B11" s="111"/>
      <c r="C11" s="162"/>
    </row>
    <row r="12" spans="1:3" ht="14.25">
      <c r="A12" s="23"/>
      <c r="C12" s="24" t="s">
        <v>3</v>
      </c>
    </row>
    <row r="13" spans="1:3" ht="14.25">
      <c r="A13" s="9" t="s">
        <v>56</v>
      </c>
      <c r="B13" s="10" t="s">
        <v>52</v>
      </c>
      <c r="C13" s="10" t="s">
        <v>81</v>
      </c>
    </row>
    <row r="14" spans="1:3" ht="15">
      <c r="A14" s="122" t="s">
        <v>26</v>
      </c>
      <c r="B14" s="163">
        <f>SUM(B15:B18)</f>
        <v>12617.7</v>
      </c>
      <c r="C14" s="163">
        <f>SUM(C15:C18)</f>
        <v>12617.7</v>
      </c>
    </row>
    <row r="15" spans="1:3" ht="14.25">
      <c r="A15" s="123" t="s">
        <v>27</v>
      </c>
      <c r="B15" s="164">
        <v>5358</v>
      </c>
      <c r="C15" s="164">
        <v>5358</v>
      </c>
    </row>
    <row r="16" spans="1:3" ht="14.25">
      <c r="A16" s="123" t="s">
        <v>38</v>
      </c>
      <c r="B16" s="164">
        <v>1000</v>
      </c>
      <c r="C16" s="164">
        <v>1000</v>
      </c>
    </row>
    <row r="17" spans="1:3" ht="14.25">
      <c r="A17" s="123" t="s">
        <v>30</v>
      </c>
      <c r="B17" s="164">
        <v>3000</v>
      </c>
      <c r="C17" s="164">
        <v>3000</v>
      </c>
    </row>
    <row r="18" spans="1:3" ht="14.25">
      <c r="A18" s="123" t="s">
        <v>31</v>
      </c>
      <c r="B18" s="164">
        <v>3259.7</v>
      </c>
      <c r="C18" s="164">
        <v>3259.7</v>
      </c>
    </row>
    <row r="19" spans="1:3" ht="14.25">
      <c r="A19" s="165"/>
      <c r="B19" s="165"/>
      <c r="C19" s="162"/>
    </row>
  </sheetData>
  <sheetProtection/>
  <mergeCells count="1">
    <mergeCell ref="A10:C10"/>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9" tint="-0.24997000396251678"/>
    <pageSetUpPr fitToPage="1"/>
  </sheetPr>
  <dimension ref="A1:C11"/>
  <sheetViews>
    <sheetView zoomScalePageLayoutView="0" workbookViewId="0" topLeftCell="A1">
      <selection activeCell="C10" sqref="C10"/>
    </sheetView>
  </sheetViews>
  <sheetFormatPr defaultColWidth="9.00390625" defaultRowHeight="12.75"/>
  <cols>
    <col min="1" max="1" width="60.875" style="0" customWidth="1"/>
    <col min="2" max="2" width="14.375" style="0" customWidth="1"/>
    <col min="3" max="3" width="10.875" style="0" customWidth="1"/>
  </cols>
  <sheetData>
    <row r="1" spans="1:3" ht="15">
      <c r="A1" s="20"/>
      <c r="C1" s="21" t="s">
        <v>11</v>
      </c>
    </row>
    <row r="2" spans="1:3" ht="18">
      <c r="A2" s="20"/>
      <c r="C2" s="21" t="s">
        <v>53</v>
      </c>
    </row>
    <row r="5" spans="1:3" ht="142.5" customHeight="1">
      <c r="A5" s="129" t="s">
        <v>99</v>
      </c>
      <c r="B5" s="129"/>
      <c r="C5" s="129"/>
    </row>
    <row r="6" spans="1:2" ht="15.75">
      <c r="A6" s="60"/>
      <c r="B6" s="60"/>
    </row>
    <row r="7" spans="1:3" ht="15.75">
      <c r="A7" s="60"/>
      <c r="C7" s="24" t="s">
        <v>3</v>
      </c>
    </row>
    <row r="8" spans="1:3" ht="14.25" customHeight="1">
      <c r="A8" s="139" t="s">
        <v>56</v>
      </c>
      <c r="B8" s="142" t="s">
        <v>52</v>
      </c>
      <c r="C8" s="142" t="s">
        <v>81</v>
      </c>
    </row>
    <row r="9" spans="1:3" ht="2.25" customHeight="1">
      <c r="A9" s="140"/>
      <c r="B9" s="143"/>
      <c r="C9" s="143"/>
    </row>
    <row r="10" spans="1:3" ht="15">
      <c r="A10" s="28" t="s">
        <v>64</v>
      </c>
      <c r="B10" s="11">
        <f>SUM(B11:B11)</f>
        <v>8799.9</v>
      </c>
      <c r="C10" s="11">
        <f>SUM(C11:C11)</f>
        <v>8799.9</v>
      </c>
    </row>
    <row r="11" spans="1:3" ht="14.25">
      <c r="A11" s="16" t="s">
        <v>6</v>
      </c>
      <c r="B11" s="29">
        <v>8799.9</v>
      </c>
      <c r="C11" s="12">
        <v>8799.9</v>
      </c>
    </row>
  </sheetData>
  <sheetProtection/>
  <mergeCells count="4">
    <mergeCell ref="A8:A9"/>
    <mergeCell ref="B8:B9"/>
    <mergeCell ref="C8:C9"/>
    <mergeCell ref="A5:C5"/>
  </mergeCells>
  <printOptions/>
  <pageMargins left="0.7" right="0.7" top="0.75" bottom="0.75" header="0.3" footer="0.3"/>
  <pageSetup fitToHeight="0"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9" tint="-0.24997000396251678"/>
    <pageSetUpPr fitToPage="1"/>
  </sheetPr>
  <dimension ref="A1:C20"/>
  <sheetViews>
    <sheetView zoomScalePageLayoutView="0" workbookViewId="0" topLeftCell="A1">
      <selection activeCell="A6" sqref="A6:C6"/>
    </sheetView>
  </sheetViews>
  <sheetFormatPr defaultColWidth="9.00390625" defaultRowHeight="12.75"/>
  <cols>
    <col min="1" max="1" width="55.125" style="0" customWidth="1"/>
    <col min="2" max="2" width="16.00390625" style="0" customWidth="1"/>
    <col min="3" max="3" width="12.375" style="0" customWidth="1"/>
  </cols>
  <sheetData>
    <row r="1" spans="1:3" ht="15">
      <c r="A1" s="20"/>
      <c r="C1" s="21" t="s">
        <v>14</v>
      </c>
    </row>
    <row r="2" spans="1:3" ht="18">
      <c r="A2" s="20"/>
      <c r="C2" s="21" t="s">
        <v>53</v>
      </c>
    </row>
    <row r="3" spans="1:2" ht="15">
      <c r="A3" s="20"/>
      <c r="B3" s="21"/>
    </row>
    <row r="4" spans="1:2" ht="15">
      <c r="A4" s="20"/>
      <c r="B4" s="21"/>
    </row>
    <row r="5" spans="1:2" ht="15">
      <c r="A5" s="20"/>
      <c r="B5" s="21"/>
    </row>
    <row r="6" spans="1:3" ht="131.25" customHeight="1">
      <c r="A6" s="129" t="s">
        <v>123</v>
      </c>
      <c r="B6" s="129"/>
      <c r="C6" s="129"/>
    </row>
    <row r="7" spans="1:2" ht="15.75">
      <c r="A7" s="22"/>
      <c r="B7" s="22"/>
    </row>
    <row r="8" spans="1:3" ht="14.25">
      <c r="A8" s="23"/>
      <c r="C8" s="13" t="s">
        <v>4</v>
      </c>
    </row>
    <row r="9" spans="1:3" ht="21.75" customHeight="1">
      <c r="A9" s="139" t="s">
        <v>56</v>
      </c>
      <c r="B9" s="142" t="s">
        <v>52</v>
      </c>
      <c r="C9" s="142" t="s">
        <v>81</v>
      </c>
    </row>
    <row r="10" spans="1:3" ht="1.5" customHeight="1">
      <c r="A10" s="140"/>
      <c r="B10" s="143"/>
      <c r="C10" s="143"/>
    </row>
    <row r="11" spans="1:3" ht="15">
      <c r="A11" s="28" t="s">
        <v>64</v>
      </c>
      <c r="B11" s="11">
        <f>SUM(B12:B20)</f>
        <v>1764</v>
      </c>
      <c r="C11" s="11">
        <f>SUM(C12:C20)</f>
        <v>1764</v>
      </c>
    </row>
    <row r="12" spans="1:3" ht="14.25">
      <c r="A12" s="16" t="s">
        <v>6</v>
      </c>
      <c r="B12" s="56">
        <v>787.1</v>
      </c>
      <c r="C12" s="38">
        <f>B12</f>
        <v>787.1</v>
      </c>
    </row>
    <row r="13" spans="1:3" ht="14.25">
      <c r="A13" s="17" t="s">
        <v>27</v>
      </c>
      <c r="B13" s="56">
        <v>226.9</v>
      </c>
      <c r="C13" s="38">
        <f aca="true" t="shared" si="0" ref="C13:C20">B13</f>
        <v>226.9</v>
      </c>
    </row>
    <row r="14" spans="1:3" ht="14.25">
      <c r="A14" s="16" t="s">
        <v>22</v>
      </c>
      <c r="B14" s="77">
        <v>177.3</v>
      </c>
      <c r="C14" s="38">
        <f t="shared" si="0"/>
        <v>177.3</v>
      </c>
    </row>
    <row r="15" spans="1:3" ht="14.25">
      <c r="A15" s="17" t="s">
        <v>32</v>
      </c>
      <c r="B15" s="56">
        <v>74</v>
      </c>
      <c r="C15" s="38">
        <f t="shared" si="0"/>
        <v>74</v>
      </c>
    </row>
    <row r="16" spans="1:3" ht="14.25">
      <c r="A16" s="17" t="s">
        <v>28</v>
      </c>
      <c r="B16" s="56">
        <v>76</v>
      </c>
      <c r="C16" s="38">
        <f t="shared" si="0"/>
        <v>76</v>
      </c>
    </row>
    <row r="17" spans="1:3" ht="14.25">
      <c r="A17" s="17" t="s">
        <v>33</v>
      </c>
      <c r="B17" s="56">
        <v>103.6</v>
      </c>
      <c r="C17" s="38">
        <f t="shared" si="0"/>
        <v>103.6</v>
      </c>
    </row>
    <row r="18" spans="1:3" ht="14.25">
      <c r="A18" s="17" t="s">
        <v>30</v>
      </c>
      <c r="B18" s="56">
        <v>111.7</v>
      </c>
      <c r="C18" s="38">
        <f t="shared" si="0"/>
        <v>111.7</v>
      </c>
    </row>
    <row r="19" spans="1:3" ht="16.5" customHeight="1">
      <c r="A19" s="17" t="s">
        <v>31</v>
      </c>
      <c r="B19" s="56">
        <v>131</v>
      </c>
      <c r="C19" s="38">
        <f t="shared" si="0"/>
        <v>131</v>
      </c>
    </row>
    <row r="20" spans="1:3" ht="14.25">
      <c r="A20" s="17" t="s">
        <v>29</v>
      </c>
      <c r="B20" s="56">
        <v>76.4</v>
      </c>
      <c r="C20" s="38">
        <f t="shared" si="0"/>
        <v>76.4</v>
      </c>
    </row>
  </sheetData>
  <sheetProtection/>
  <mergeCells count="4">
    <mergeCell ref="A9:A10"/>
    <mergeCell ref="B9:B10"/>
    <mergeCell ref="C9:C10"/>
    <mergeCell ref="A6:C6"/>
  </mergeCells>
  <printOptions/>
  <pageMargins left="0.7" right="0.7" top="0.75" bottom="0.75" header="0.3" footer="0.3"/>
  <pageSetup fitToHeight="0"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9" tint="-0.24997000396251678"/>
    <pageSetUpPr fitToPage="1"/>
  </sheetPr>
  <dimension ref="A1:AD18"/>
  <sheetViews>
    <sheetView zoomScalePageLayoutView="0" workbookViewId="0" topLeftCell="A1">
      <selection activeCell="B19" sqref="B19"/>
    </sheetView>
  </sheetViews>
  <sheetFormatPr defaultColWidth="9.00390625" defaultRowHeight="12.75"/>
  <cols>
    <col min="1" max="1" width="48.375" style="0" customWidth="1"/>
    <col min="2" max="2" width="16.125" style="0" customWidth="1"/>
    <col min="3" max="3" width="16.625" style="0" customWidth="1"/>
  </cols>
  <sheetData>
    <row r="1" spans="1:3" ht="15">
      <c r="A1" s="20"/>
      <c r="B1" s="20"/>
      <c r="C1" s="21" t="s">
        <v>12</v>
      </c>
    </row>
    <row r="2" spans="1:3" ht="18">
      <c r="A2" s="20"/>
      <c r="B2" s="20"/>
      <c r="C2" s="21" t="s">
        <v>53</v>
      </c>
    </row>
    <row r="3" spans="1:3" ht="15">
      <c r="A3" s="144"/>
      <c r="B3" s="144"/>
      <c r="C3" s="144"/>
    </row>
    <row r="4" spans="1:3" ht="19.5" customHeight="1">
      <c r="A4" s="20"/>
      <c r="B4" s="20"/>
      <c r="C4" s="21"/>
    </row>
    <row r="5" spans="1:3" ht="15">
      <c r="A5" s="20"/>
      <c r="B5" s="20"/>
      <c r="C5" s="20"/>
    </row>
    <row r="6" spans="1:3" ht="21" customHeight="1">
      <c r="A6" s="20"/>
      <c r="B6" s="20"/>
      <c r="C6" s="20"/>
    </row>
    <row r="7" spans="1:30" ht="126.75" customHeight="1">
      <c r="A7" s="145" t="s">
        <v>100</v>
      </c>
      <c r="B7" s="145"/>
      <c r="C7" s="145"/>
      <c r="D7" s="61"/>
      <c r="E7" s="61"/>
      <c r="F7" s="61"/>
      <c r="G7" s="61"/>
      <c r="H7" s="61"/>
      <c r="I7" s="61"/>
      <c r="J7" s="61"/>
      <c r="K7" s="61"/>
      <c r="L7" s="61"/>
      <c r="M7" s="61"/>
      <c r="N7" s="61"/>
      <c r="O7" s="61"/>
      <c r="P7" s="61"/>
      <c r="Q7" s="61"/>
      <c r="R7" s="61"/>
      <c r="S7" s="61"/>
      <c r="T7" s="61"/>
      <c r="U7" s="61"/>
      <c r="V7" s="61"/>
      <c r="W7" s="61"/>
      <c r="X7" s="61"/>
      <c r="Y7" s="61"/>
      <c r="Z7" s="61"/>
      <c r="AA7" s="61"/>
      <c r="AB7" s="61"/>
      <c r="AC7" s="61"/>
      <c r="AD7" s="61"/>
    </row>
    <row r="8" spans="1:3" ht="15">
      <c r="A8" s="33"/>
      <c r="B8" s="33"/>
      <c r="C8" s="34" t="s">
        <v>4</v>
      </c>
    </row>
    <row r="9" spans="1:3" ht="14.25">
      <c r="A9" s="25" t="s">
        <v>56</v>
      </c>
      <c r="B9" s="25" t="s">
        <v>52</v>
      </c>
      <c r="C9" s="25" t="s">
        <v>81</v>
      </c>
    </row>
    <row r="10" spans="1:3" ht="15">
      <c r="A10" s="28" t="s">
        <v>64</v>
      </c>
      <c r="B10" s="11">
        <f>SUM(B11:B18)</f>
        <v>35956.399999999994</v>
      </c>
      <c r="C10" s="11">
        <f>SUM(C11:C18)</f>
        <v>35956.399999999994</v>
      </c>
    </row>
    <row r="11" spans="1:3" ht="14.25">
      <c r="A11" s="16" t="s">
        <v>6</v>
      </c>
      <c r="B11" s="29">
        <v>20620.8</v>
      </c>
      <c r="C11" s="29">
        <v>20620.8</v>
      </c>
    </row>
    <row r="12" spans="1:3" ht="14.25">
      <c r="A12" s="17" t="s">
        <v>27</v>
      </c>
      <c r="B12" s="29">
        <v>3427.7</v>
      </c>
      <c r="C12" s="29">
        <v>3427.7</v>
      </c>
    </row>
    <row r="13" spans="1:3" ht="14.25">
      <c r="A13" s="16" t="s">
        <v>22</v>
      </c>
      <c r="B13" s="6">
        <v>1303.8</v>
      </c>
      <c r="C13" s="6">
        <v>1303.8</v>
      </c>
    </row>
    <row r="14" spans="1:3" ht="14.25">
      <c r="A14" s="17" t="s">
        <v>28</v>
      </c>
      <c r="B14" s="6">
        <v>1110</v>
      </c>
      <c r="C14" s="6">
        <v>1110</v>
      </c>
    </row>
    <row r="15" spans="1:3" ht="14.25">
      <c r="A15" s="17" t="s">
        <v>33</v>
      </c>
      <c r="B15" s="6">
        <v>2736.1</v>
      </c>
      <c r="C15" s="6">
        <v>2736.1</v>
      </c>
    </row>
    <row r="16" spans="1:3" ht="14.25">
      <c r="A16" s="17" t="s">
        <v>30</v>
      </c>
      <c r="B16" s="6">
        <v>2018</v>
      </c>
      <c r="C16" s="6">
        <v>2018</v>
      </c>
    </row>
    <row r="17" spans="1:3" ht="14.25">
      <c r="A17" s="17" t="s">
        <v>31</v>
      </c>
      <c r="B17" s="6">
        <v>1538.3</v>
      </c>
      <c r="C17" s="6">
        <v>1538.3</v>
      </c>
    </row>
    <row r="18" spans="1:3" ht="14.25">
      <c r="A18" s="17" t="s">
        <v>29</v>
      </c>
      <c r="B18" s="6">
        <v>3201.7</v>
      </c>
      <c r="C18" s="6">
        <v>3201.7</v>
      </c>
    </row>
  </sheetData>
  <sheetProtection/>
  <mergeCells count="2">
    <mergeCell ref="A3:C3"/>
    <mergeCell ref="A7:C7"/>
  </mergeCells>
  <printOptions/>
  <pageMargins left="0.7" right="0.7" top="0.75" bottom="0.75" header="0.3" footer="0.3"/>
  <pageSetup fitToHeight="0"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3" tint="0.39998000860214233"/>
    <pageSetUpPr fitToPage="1"/>
  </sheetPr>
  <dimension ref="A1:E12"/>
  <sheetViews>
    <sheetView zoomScalePageLayoutView="0" workbookViewId="0" topLeftCell="A1">
      <selection activeCell="Q21" sqref="Q21"/>
    </sheetView>
  </sheetViews>
  <sheetFormatPr defaultColWidth="9.00390625" defaultRowHeight="12.75"/>
  <cols>
    <col min="1" max="1" width="33.25390625" style="59" customWidth="1"/>
    <col min="2" max="2" width="14.00390625" style="62" customWidth="1"/>
    <col min="3" max="3" width="18.375" style="59" customWidth="1"/>
    <col min="4" max="4" width="13.75390625" style="59" customWidth="1"/>
    <col min="5" max="5" width="16.375" style="59" hidden="1" customWidth="1"/>
    <col min="6" max="16384" width="9.125" style="59" customWidth="1"/>
  </cols>
  <sheetData>
    <row r="1" spans="4:5" ht="15">
      <c r="D1" s="21" t="s">
        <v>7</v>
      </c>
      <c r="E1" s="59"/>
    </row>
    <row r="2" spans="4:5" ht="18">
      <c r="D2" s="21" t="s">
        <v>53</v>
      </c>
      <c r="E2" s="59"/>
    </row>
    <row r="4" spans="1:5" ht="140.25" customHeight="1">
      <c r="A4" s="138" t="s">
        <v>87</v>
      </c>
      <c r="B4" s="138"/>
      <c r="C4" s="138"/>
      <c r="D4" s="138"/>
      <c r="E4" s="138"/>
    </row>
    <row r="5" spans="1:3" ht="15">
      <c r="A5" s="103"/>
      <c r="B5" s="102"/>
      <c r="C5" s="102"/>
    </row>
    <row r="6" spans="2:4" ht="20.25" customHeight="1">
      <c r="B6" s="102"/>
      <c r="D6" s="103" t="s">
        <v>4</v>
      </c>
    </row>
    <row r="7" spans="1:5" ht="14.25">
      <c r="A7" s="146" t="s">
        <v>56</v>
      </c>
      <c r="B7" s="146" t="s">
        <v>52</v>
      </c>
      <c r="C7" s="146"/>
      <c r="D7" s="146" t="s">
        <v>81</v>
      </c>
      <c r="E7" s="146"/>
    </row>
    <row r="8" spans="1:5" ht="14.25">
      <c r="A8" s="146"/>
      <c r="B8" s="146" t="s">
        <v>60</v>
      </c>
      <c r="C8" s="104" t="s">
        <v>61</v>
      </c>
      <c r="D8" s="146" t="s">
        <v>60</v>
      </c>
      <c r="E8" s="104" t="s">
        <v>61</v>
      </c>
    </row>
    <row r="9" spans="1:5" ht="53.25" customHeight="1">
      <c r="A9" s="146"/>
      <c r="B9" s="146"/>
      <c r="C9" s="104" t="s">
        <v>62</v>
      </c>
      <c r="D9" s="146"/>
      <c r="E9" s="104" t="s">
        <v>62</v>
      </c>
    </row>
    <row r="10" spans="1:5" ht="15">
      <c r="A10" s="108" t="s">
        <v>26</v>
      </c>
      <c r="B10" s="166">
        <v>25122.8</v>
      </c>
      <c r="C10" s="166">
        <f>C11+C12</f>
        <v>22610.6</v>
      </c>
      <c r="D10" s="166">
        <f>D11+D12</f>
        <v>25122.8</v>
      </c>
      <c r="E10" s="109">
        <v>0</v>
      </c>
    </row>
    <row r="11" spans="1:5" ht="14.25">
      <c r="A11" s="105" t="s">
        <v>63</v>
      </c>
      <c r="B11" s="110">
        <v>11140.3</v>
      </c>
      <c r="C11" s="110">
        <v>10026.3</v>
      </c>
      <c r="D11" s="110">
        <v>11140.3</v>
      </c>
      <c r="E11" s="106"/>
    </row>
    <row r="12" spans="1:5" ht="14.25">
      <c r="A12" s="107" t="s">
        <v>27</v>
      </c>
      <c r="B12" s="110">
        <v>13982.5</v>
      </c>
      <c r="C12" s="110">
        <v>12584.3</v>
      </c>
      <c r="D12" s="110">
        <v>13982.5</v>
      </c>
      <c r="E12" s="106"/>
    </row>
  </sheetData>
  <sheetProtection/>
  <mergeCells count="6">
    <mergeCell ref="D7:E7"/>
    <mergeCell ref="D8:D9"/>
    <mergeCell ref="A4:E4"/>
    <mergeCell ref="A7:A9"/>
    <mergeCell ref="B7:C7"/>
    <mergeCell ref="B8:B9"/>
  </mergeCells>
  <printOptions/>
  <pageMargins left="0.7" right="0.7" top="0.75" bottom="0.75" header="0.3" footer="0.3"/>
  <pageSetup fitToHeight="0" fitToWidth="1" horizontalDpi="600" verticalDpi="600" orientation="portrait" paperSize="9" scale="93" r:id="rId1"/>
</worksheet>
</file>

<file path=xl/worksheets/sheet16.xml><?xml version="1.0" encoding="utf-8"?>
<worksheet xmlns="http://schemas.openxmlformats.org/spreadsheetml/2006/main" xmlns:r="http://schemas.openxmlformats.org/officeDocument/2006/relationships">
  <sheetPr>
    <tabColor theme="9" tint="-0.24997000396251678"/>
    <pageSetUpPr fitToPage="1"/>
  </sheetPr>
  <dimension ref="A1:D11"/>
  <sheetViews>
    <sheetView zoomScalePageLayoutView="0" workbookViewId="0" topLeftCell="A1">
      <selection activeCell="I16" sqref="I16"/>
    </sheetView>
  </sheetViews>
  <sheetFormatPr defaultColWidth="9.00390625" defaultRowHeight="12.75"/>
  <cols>
    <col min="1" max="1" width="58.875" style="0" customWidth="1"/>
    <col min="2" max="2" width="14.75390625" style="0" customWidth="1"/>
    <col min="3" max="3" width="12.125" style="0" customWidth="1"/>
  </cols>
  <sheetData>
    <row r="1" ht="15">
      <c r="C1" s="21" t="s">
        <v>13</v>
      </c>
    </row>
    <row r="2" ht="18">
      <c r="C2" s="21" t="s">
        <v>53</v>
      </c>
    </row>
    <row r="3" ht="14.25">
      <c r="B3" s="27"/>
    </row>
    <row r="4" spans="1:4" ht="153" customHeight="1">
      <c r="A4" s="145" t="s">
        <v>101</v>
      </c>
      <c r="B4" s="145"/>
      <c r="C4" s="145"/>
      <c r="D4" s="70"/>
    </row>
    <row r="5" spans="1:2" ht="15.75">
      <c r="A5" s="22"/>
      <c r="B5" s="22"/>
    </row>
    <row r="6" spans="1:3" ht="14.25">
      <c r="A6" s="26"/>
      <c r="C6" s="27" t="s">
        <v>5</v>
      </c>
    </row>
    <row r="7" spans="1:3" ht="34.5" customHeight="1">
      <c r="A7" s="100" t="s">
        <v>56</v>
      </c>
      <c r="B7" s="90" t="s">
        <v>52</v>
      </c>
      <c r="C7" s="90" t="s">
        <v>81</v>
      </c>
    </row>
    <row r="8" spans="1:3" ht="15.75" customHeight="1">
      <c r="A8" s="28" t="s">
        <v>64</v>
      </c>
      <c r="B8" s="11">
        <f>SUM(B9:B11)</f>
        <v>5480.8</v>
      </c>
      <c r="C8" s="11">
        <f>SUM(C9:C11)</f>
        <v>5480.8</v>
      </c>
    </row>
    <row r="9" spans="1:3" ht="14.25">
      <c r="A9" s="16" t="s">
        <v>6</v>
      </c>
      <c r="B9" s="6">
        <v>5373.8</v>
      </c>
      <c r="C9" s="38">
        <v>5373.8</v>
      </c>
    </row>
    <row r="10" spans="1:3" ht="14.25">
      <c r="A10" s="17" t="s">
        <v>28</v>
      </c>
      <c r="B10" s="38">
        <v>49</v>
      </c>
      <c r="C10" s="38">
        <v>49</v>
      </c>
    </row>
    <row r="11" spans="1:3" ht="14.25">
      <c r="A11" s="17" t="s">
        <v>31</v>
      </c>
      <c r="B11" s="38">
        <v>58</v>
      </c>
      <c r="C11" s="38">
        <v>58</v>
      </c>
    </row>
  </sheetData>
  <sheetProtection/>
  <mergeCells count="1">
    <mergeCell ref="A4:C4"/>
  </mergeCells>
  <printOptions/>
  <pageMargins left="0.7" right="0.7" top="0.75" bottom="0.75" header="0.3" footer="0.3"/>
  <pageSetup fitToHeight="0"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9" tint="-0.24997000396251678"/>
    <pageSetUpPr fitToPage="1"/>
  </sheetPr>
  <dimension ref="A1:C19"/>
  <sheetViews>
    <sheetView zoomScalePageLayoutView="0" workbookViewId="0" topLeftCell="A1">
      <selection activeCell="G20" sqref="G20"/>
    </sheetView>
  </sheetViews>
  <sheetFormatPr defaultColWidth="9.00390625" defaultRowHeight="12.75"/>
  <cols>
    <col min="1" max="1" width="56.875" style="0" customWidth="1"/>
    <col min="2" max="2" width="19.625" style="0" customWidth="1"/>
    <col min="3" max="3" width="11.625" style="0" customWidth="1"/>
  </cols>
  <sheetData>
    <row r="1" spans="1:3" ht="15">
      <c r="A1" s="20"/>
      <c r="C1" s="21" t="s">
        <v>20</v>
      </c>
    </row>
    <row r="2" spans="1:3" ht="18">
      <c r="A2" s="20"/>
      <c r="C2" s="21" t="s">
        <v>53</v>
      </c>
    </row>
    <row r="5" spans="1:3" ht="102" customHeight="1">
      <c r="A5" s="147" t="s">
        <v>102</v>
      </c>
      <c r="B5" s="147"/>
      <c r="C5" s="147"/>
    </row>
    <row r="6" spans="1:3" ht="16.5" customHeight="1">
      <c r="A6" s="145"/>
      <c r="B6" s="145"/>
      <c r="C6" s="145"/>
    </row>
    <row r="7" spans="1:3" ht="15.75">
      <c r="A7" s="22"/>
      <c r="B7" s="22"/>
      <c r="C7" s="22"/>
    </row>
    <row r="8" spans="1:3" ht="14.25">
      <c r="A8" s="26"/>
      <c r="B8" s="26"/>
      <c r="C8" s="27" t="s">
        <v>5</v>
      </c>
    </row>
    <row r="9" spans="1:3" ht="18.75" customHeight="1">
      <c r="A9" s="25" t="s">
        <v>56</v>
      </c>
      <c r="B9" s="25" t="s">
        <v>52</v>
      </c>
      <c r="C9" s="25" t="s">
        <v>81</v>
      </c>
    </row>
    <row r="10" spans="1:3" ht="16.5" customHeight="1">
      <c r="A10" s="28" t="s">
        <v>64</v>
      </c>
      <c r="B10" s="11">
        <f>SUM(B11:B19)</f>
        <v>29665.9</v>
      </c>
      <c r="C10" s="11">
        <f>SUM(C11:C19)</f>
        <v>29665.9</v>
      </c>
    </row>
    <row r="11" spans="1:3" ht="14.25">
      <c r="A11" s="16" t="s">
        <v>6</v>
      </c>
      <c r="B11" s="29">
        <v>20224</v>
      </c>
      <c r="C11" s="29">
        <f>B11</f>
        <v>20224</v>
      </c>
    </row>
    <row r="12" spans="1:3" ht="14.25">
      <c r="A12" s="16" t="s">
        <v>27</v>
      </c>
      <c r="B12" s="29">
        <v>1369.4</v>
      </c>
      <c r="C12" s="29">
        <f aca="true" t="shared" si="0" ref="C12:C19">B12</f>
        <v>1369.4</v>
      </c>
    </row>
    <row r="13" spans="1:3" ht="14.25">
      <c r="A13" s="16" t="s">
        <v>22</v>
      </c>
      <c r="B13" s="29">
        <v>1293.6</v>
      </c>
      <c r="C13" s="29">
        <f t="shared" si="0"/>
        <v>1293.6</v>
      </c>
    </row>
    <row r="14" spans="1:3" ht="14.25">
      <c r="A14" s="16" t="s">
        <v>37</v>
      </c>
      <c r="B14" s="6">
        <v>623.9</v>
      </c>
      <c r="C14" s="29">
        <f t="shared" si="0"/>
        <v>623.9</v>
      </c>
    </row>
    <row r="15" spans="1:3" ht="14.25">
      <c r="A15" s="16" t="s">
        <v>28</v>
      </c>
      <c r="B15" s="6">
        <v>620.5</v>
      </c>
      <c r="C15" s="29">
        <f t="shared" si="0"/>
        <v>620.5</v>
      </c>
    </row>
    <row r="16" spans="1:3" ht="14.25">
      <c r="A16" s="17" t="s">
        <v>38</v>
      </c>
      <c r="B16" s="6">
        <v>1324.3</v>
      </c>
      <c r="C16" s="29">
        <f t="shared" si="0"/>
        <v>1324.3</v>
      </c>
    </row>
    <row r="17" spans="1:3" ht="14.25">
      <c r="A17" s="17" t="s">
        <v>30</v>
      </c>
      <c r="B17" s="6">
        <v>1005.6</v>
      </c>
      <c r="C17" s="29">
        <f t="shared" si="0"/>
        <v>1005.6</v>
      </c>
    </row>
    <row r="18" spans="1:3" ht="14.25">
      <c r="A18" s="17" t="s">
        <v>31</v>
      </c>
      <c r="B18" s="6">
        <v>1588.7</v>
      </c>
      <c r="C18" s="29">
        <f t="shared" si="0"/>
        <v>1588.7</v>
      </c>
    </row>
    <row r="19" spans="1:3" ht="14.25">
      <c r="A19" s="17" t="s">
        <v>29</v>
      </c>
      <c r="B19" s="6">
        <v>1615.9</v>
      </c>
      <c r="C19" s="29">
        <f t="shared" si="0"/>
        <v>1615.9</v>
      </c>
    </row>
  </sheetData>
  <sheetProtection/>
  <mergeCells count="2">
    <mergeCell ref="A5:C5"/>
    <mergeCell ref="A6:C6"/>
  </mergeCells>
  <printOptions/>
  <pageMargins left="0.7" right="0.7" top="0.75" bottom="0.75" header="0.3" footer="0.3"/>
  <pageSetup fitToHeight="0"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theme="3" tint="0.39998000860214233"/>
    <pageSetUpPr fitToPage="1"/>
  </sheetPr>
  <dimension ref="A1:C15"/>
  <sheetViews>
    <sheetView zoomScalePageLayoutView="0" workbookViewId="0" topLeftCell="A1">
      <selection activeCell="C15" sqref="C15"/>
    </sheetView>
  </sheetViews>
  <sheetFormatPr defaultColWidth="9.00390625" defaultRowHeight="12.75"/>
  <cols>
    <col min="1" max="1" width="53.375" style="0" customWidth="1"/>
    <col min="2" max="2" width="17.75390625" style="0" customWidth="1"/>
    <col min="3" max="3" width="13.375" style="0" customWidth="1"/>
  </cols>
  <sheetData>
    <row r="1" spans="1:3" ht="15">
      <c r="A1" s="20"/>
      <c r="C1" s="21" t="s">
        <v>39</v>
      </c>
    </row>
    <row r="2" spans="1:3" ht="18">
      <c r="A2" s="20"/>
      <c r="C2" s="21" t="s">
        <v>53</v>
      </c>
    </row>
    <row r="6" spans="1:3" ht="120" customHeight="1">
      <c r="A6" s="126" t="s">
        <v>88</v>
      </c>
      <c r="B6" s="126"/>
      <c r="C6" s="126"/>
    </row>
    <row r="7" spans="1:2" ht="14.25">
      <c r="A7" s="13"/>
      <c r="B7" s="13"/>
    </row>
    <row r="8" spans="1:3" ht="14.25">
      <c r="A8" s="13"/>
      <c r="C8" s="40" t="s">
        <v>4</v>
      </c>
    </row>
    <row r="9" spans="1:3" ht="12.75" customHeight="1">
      <c r="A9" s="142" t="s">
        <v>56</v>
      </c>
      <c r="B9" s="149" t="s">
        <v>52</v>
      </c>
      <c r="C9" s="149" t="s">
        <v>81</v>
      </c>
    </row>
    <row r="10" spans="1:3" ht="12.75" customHeight="1">
      <c r="A10" s="148"/>
      <c r="B10" s="149"/>
      <c r="C10" s="149"/>
    </row>
    <row r="11" spans="1:3" ht="12.75" customHeight="1">
      <c r="A11" s="143"/>
      <c r="B11" s="149"/>
      <c r="C11" s="149"/>
    </row>
    <row r="12" spans="1:3" ht="15">
      <c r="A12" s="39" t="s">
        <v>26</v>
      </c>
      <c r="B12" s="41">
        <f>SUM(B13:B15)</f>
        <v>2137.5</v>
      </c>
      <c r="C12" s="41">
        <f>SUM(C13:C15)</f>
        <v>2137.5</v>
      </c>
    </row>
    <row r="13" spans="1:3" ht="14.25">
      <c r="A13" s="17" t="s">
        <v>38</v>
      </c>
      <c r="B13" s="38">
        <v>1900</v>
      </c>
      <c r="C13" s="38">
        <v>1900</v>
      </c>
    </row>
    <row r="14" spans="1:3" ht="14.25">
      <c r="A14" s="17" t="s">
        <v>30</v>
      </c>
      <c r="B14" s="38">
        <v>237.5</v>
      </c>
      <c r="C14" s="38">
        <v>237.5</v>
      </c>
    </row>
    <row r="15" spans="1:3" ht="14.25">
      <c r="A15" s="17" t="s">
        <v>29</v>
      </c>
      <c r="B15" s="38"/>
      <c r="C15" s="38"/>
    </row>
  </sheetData>
  <sheetProtection/>
  <mergeCells count="4">
    <mergeCell ref="A9:A11"/>
    <mergeCell ref="B9:B11"/>
    <mergeCell ref="C9:C11"/>
    <mergeCell ref="A6:C6"/>
  </mergeCells>
  <printOptions/>
  <pageMargins left="0.7" right="0.7" top="0.75" bottom="0.75" header="0.3" footer="0.3"/>
  <pageSetup fitToHeight="0"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3" tint="0.39998000860214233"/>
    <pageSetUpPr fitToPage="1"/>
  </sheetPr>
  <dimension ref="A1:C20"/>
  <sheetViews>
    <sheetView zoomScalePageLayoutView="0" workbookViewId="0" topLeftCell="A1">
      <selection activeCell="J9" sqref="J9"/>
    </sheetView>
  </sheetViews>
  <sheetFormatPr defaultColWidth="9.00390625" defaultRowHeight="12.75"/>
  <cols>
    <col min="1" max="1" width="52.125" style="0" customWidth="1"/>
    <col min="2" max="2" width="15.25390625" style="0" customWidth="1"/>
    <col min="3" max="3" width="11.625" style="0" customWidth="1"/>
  </cols>
  <sheetData>
    <row r="1" spans="1:3" ht="15">
      <c r="A1" s="20"/>
      <c r="C1" s="21" t="s">
        <v>40</v>
      </c>
    </row>
    <row r="2" spans="1:3" ht="18">
      <c r="A2" s="20"/>
      <c r="C2" s="21" t="s">
        <v>53</v>
      </c>
    </row>
    <row r="5" spans="1:3" ht="114" customHeight="1">
      <c r="A5" s="126" t="s">
        <v>89</v>
      </c>
      <c r="B5" s="126"/>
      <c r="C5" s="126"/>
    </row>
    <row r="6" spans="1:2" ht="14.25">
      <c r="A6" s="13"/>
      <c r="B6" s="13"/>
    </row>
    <row r="7" spans="1:3" ht="14.25">
      <c r="A7" s="13"/>
      <c r="C7" s="40" t="s">
        <v>4</v>
      </c>
    </row>
    <row r="8" spans="1:3" ht="12.75">
      <c r="A8" s="142" t="s">
        <v>56</v>
      </c>
      <c r="B8" s="149" t="s">
        <v>52</v>
      </c>
      <c r="C8" s="149" t="s">
        <v>81</v>
      </c>
    </row>
    <row r="9" spans="1:3" ht="12.75">
      <c r="A9" s="148"/>
      <c r="B9" s="150"/>
      <c r="C9" s="150"/>
    </row>
    <row r="10" spans="1:3" ht="12.75">
      <c r="A10" s="143"/>
      <c r="B10" s="150"/>
      <c r="C10" s="150"/>
    </row>
    <row r="11" spans="1:3" ht="15">
      <c r="A11" s="39" t="s">
        <v>26</v>
      </c>
      <c r="B11" s="41">
        <f>SUM(B12:B19)</f>
        <v>22918</v>
      </c>
      <c r="C11" s="41">
        <f>SUM(C12:C19)</f>
        <v>22918</v>
      </c>
    </row>
    <row r="12" spans="1:3" ht="14.25">
      <c r="A12" s="16" t="s">
        <v>6</v>
      </c>
      <c r="B12" s="29"/>
      <c r="C12" s="38"/>
    </row>
    <row r="13" spans="1:3" ht="14.25">
      <c r="A13" s="16" t="s">
        <v>27</v>
      </c>
      <c r="B13" s="29">
        <v>3274</v>
      </c>
      <c r="C13" s="38">
        <f>B13</f>
        <v>3274</v>
      </c>
    </row>
    <row r="14" spans="1:3" ht="14.25">
      <c r="A14" s="16" t="s">
        <v>37</v>
      </c>
      <c r="B14" s="6">
        <v>3274</v>
      </c>
      <c r="C14" s="38">
        <f aca="true" t="shared" si="0" ref="C14:C20">B14</f>
        <v>3274</v>
      </c>
    </row>
    <row r="15" spans="1:3" ht="14.25">
      <c r="A15" s="16" t="s">
        <v>28</v>
      </c>
      <c r="B15" s="6">
        <v>3274</v>
      </c>
      <c r="C15" s="38">
        <f t="shared" si="0"/>
        <v>3274</v>
      </c>
    </row>
    <row r="16" spans="1:3" ht="14.25">
      <c r="A16" s="17" t="s">
        <v>38</v>
      </c>
      <c r="B16" s="6">
        <v>3274</v>
      </c>
      <c r="C16" s="38">
        <f t="shared" si="0"/>
        <v>3274</v>
      </c>
    </row>
    <row r="17" spans="1:3" ht="14.25">
      <c r="A17" s="17" t="s">
        <v>30</v>
      </c>
      <c r="B17" s="6">
        <v>3274</v>
      </c>
      <c r="C17" s="38">
        <f t="shared" si="0"/>
        <v>3274</v>
      </c>
    </row>
    <row r="18" spans="1:3" ht="14.25">
      <c r="A18" s="17" t="s">
        <v>31</v>
      </c>
      <c r="B18" s="6">
        <v>3274</v>
      </c>
      <c r="C18" s="38">
        <f t="shared" si="0"/>
        <v>3274</v>
      </c>
    </row>
    <row r="19" spans="1:3" ht="14.25">
      <c r="A19" s="17" t="s">
        <v>29</v>
      </c>
      <c r="B19" s="6">
        <v>3274</v>
      </c>
      <c r="C19" s="38">
        <f t="shared" si="0"/>
        <v>3274</v>
      </c>
    </row>
    <row r="20" ht="14.25">
      <c r="C20" s="38"/>
    </row>
  </sheetData>
  <sheetProtection/>
  <mergeCells count="4">
    <mergeCell ref="A5:C5"/>
    <mergeCell ref="A8:A10"/>
    <mergeCell ref="B8:B10"/>
    <mergeCell ref="C8:C10"/>
  </mergeCells>
  <printOptions/>
  <pageMargins left="0.7" right="0.7" top="0.75" bottom="0.75" header="0.3" footer="0.3"/>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4" tint="0.39998000860214233"/>
  </sheetPr>
  <dimension ref="A1:C20"/>
  <sheetViews>
    <sheetView zoomScalePageLayoutView="0" workbookViewId="0" topLeftCell="A1">
      <selection activeCell="F13" sqref="F13"/>
    </sheetView>
  </sheetViews>
  <sheetFormatPr defaultColWidth="9.00390625" defaultRowHeight="12.75"/>
  <cols>
    <col min="1" max="1" width="49.75390625" style="0" customWidth="1"/>
    <col min="2" max="2" width="19.625" style="0" customWidth="1"/>
    <col min="3" max="3" width="12.125" style="0" customWidth="1"/>
  </cols>
  <sheetData>
    <row r="1" spans="2:3" s="54" customFormat="1" ht="18">
      <c r="B1" s="52"/>
      <c r="C1" s="53" t="s">
        <v>50</v>
      </c>
    </row>
    <row r="2" spans="2:3" s="54" customFormat="1" ht="15">
      <c r="B2" s="52"/>
      <c r="C2" s="53" t="s">
        <v>0</v>
      </c>
    </row>
    <row r="3" spans="2:3" s="54" customFormat="1" ht="15">
      <c r="B3" s="52"/>
      <c r="C3" s="53" t="s">
        <v>78</v>
      </c>
    </row>
    <row r="4" spans="1:3" s="54" customFormat="1" ht="15" customHeight="1">
      <c r="A4" s="127" t="s">
        <v>79</v>
      </c>
      <c r="B4" s="127"/>
      <c r="C4" s="127"/>
    </row>
    <row r="5" spans="1:2" ht="15">
      <c r="A5" s="7"/>
      <c r="B5" s="8"/>
    </row>
    <row r="6" spans="1:2" ht="15">
      <c r="A6" s="7"/>
      <c r="B6" s="8"/>
    </row>
    <row r="7" spans="1:3" ht="153.75" customHeight="1">
      <c r="A7" s="126" t="s">
        <v>82</v>
      </c>
      <c r="B7" s="126"/>
      <c r="C7" s="126"/>
    </row>
    <row r="8" spans="1:2" ht="15.75">
      <c r="A8" s="2"/>
      <c r="B8" s="2"/>
    </row>
    <row r="9" ht="14.25">
      <c r="B9" s="74" t="s">
        <v>3</v>
      </c>
    </row>
    <row r="10" spans="1:3" ht="18.75" customHeight="1">
      <c r="A10" s="9" t="s">
        <v>56</v>
      </c>
      <c r="B10" s="10" t="s">
        <v>51</v>
      </c>
      <c r="C10" s="10" t="s">
        <v>52</v>
      </c>
    </row>
    <row r="11" spans="1:3" ht="15">
      <c r="A11" s="14" t="s">
        <v>64</v>
      </c>
      <c r="B11" s="11">
        <f>SUM(B12:B20)</f>
        <v>30000</v>
      </c>
      <c r="C11" s="11">
        <f>SUM(C12:C20)</f>
        <v>30000</v>
      </c>
    </row>
    <row r="12" spans="1:3" ht="14.25">
      <c r="A12" s="16" t="s">
        <v>6</v>
      </c>
      <c r="B12" s="6">
        <v>20531</v>
      </c>
      <c r="C12" s="6">
        <f>B12</f>
        <v>20531</v>
      </c>
    </row>
    <row r="13" spans="1:3" ht="14.25">
      <c r="A13" s="17" t="s">
        <v>27</v>
      </c>
      <c r="B13" s="6">
        <v>2050</v>
      </c>
      <c r="C13" s="6">
        <f aca="true" t="shared" si="0" ref="C13:C20">B13</f>
        <v>2050</v>
      </c>
    </row>
    <row r="14" spans="1:3" ht="14.25">
      <c r="A14" s="16" t="s">
        <v>22</v>
      </c>
      <c r="B14" s="38">
        <v>1047</v>
      </c>
      <c r="C14" s="6">
        <f t="shared" si="0"/>
        <v>1047</v>
      </c>
    </row>
    <row r="15" spans="1:3" ht="14.25">
      <c r="A15" s="17" t="s">
        <v>32</v>
      </c>
      <c r="B15" s="38">
        <v>427</v>
      </c>
      <c r="C15" s="6">
        <f t="shared" si="0"/>
        <v>427</v>
      </c>
    </row>
    <row r="16" spans="1:3" ht="14.25">
      <c r="A16" s="17" t="s">
        <v>28</v>
      </c>
      <c r="B16" s="38">
        <v>492</v>
      </c>
      <c r="C16" s="6">
        <f t="shared" si="0"/>
        <v>492</v>
      </c>
    </row>
    <row r="17" spans="1:3" ht="14.25">
      <c r="A17" s="17" t="s">
        <v>33</v>
      </c>
      <c r="B17" s="38">
        <v>1580</v>
      </c>
      <c r="C17" s="6">
        <f t="shared" si="0"/>
        <v>1580</v>
      </c>
    </row>
    <row r="18" spans="1:3" ht="14.25">
      <c r="A18" s="17" t="s">
        <v>30</v>
      </c>
      <c r="B18" s="38">
        <v>880</v>
      </c>
      <c r="C18" s="6">
        <f t="shared" si="0"/>
        <v>880</v>
      </c>
    </row>
    <row r="19" spans="1:3" ht="14.25">
      <c r="A19" s="17" t="s">
        <v>31</v>
      </c>
      <c r="B19" s="38">
        <v>1376</v>
      </c>
      <c r="C19" s="6">
        <f t="shared" si="0"/>
        <v>1376</v>
      </c>
    </row>
    <row r="20" spans="1:3" ht="14.25">
      <c r="A20" s="17" t="s">
        <v>29</v>
      </c>
      <c r="B20" s="38">
        <v>1617</v>
      </c>
      <c r="C20" s="6">
        <f t="shared" si="0"/>
        <v>1617</v>
      </c>
    </row>
  </sheetData>
  <sheetProtection/>
  <mergeCells count="2">
    <mergeCell ref="A7:C7"/>
    <mergeCell ref="A4:C4"/>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theme="9" tint="-0.24997000396251678"/>
    <pageSetUpPr fitToPage="1"/>
  </sheetPr>
  <dimension ref="A1:G14"/>
  <sheetViews>
    <sheetView zoomScalePageLayoutView="0" workbookViewId="0" topLeftCell="A1">
      <selection activeCell="F13" sqref="F13"/>
    </sheetView>
  </sheetViews>
  <sheetFormatPr defaultColWidth="9.00390625" defaultRowHeight="12.75"/>
  <cols>
    <col min="1" max="1" width="56.875" style="0" customWidth="1"/>
    <col min="2" max="2" width="15.375" style="0" customWidth="1"/>
    <col min="3" max="3" width="11.75390625" style="0" customWidth="1"/>
  </cols>
  <sheetData>
    <row r="1" spans="1:3" ht="15">
      <c r="A1" s="20"/>
      <c r="C1" s="21" t="s">
        <v>41</v>
      </c>
    </row>
    <row r="2" spans="1:3" ht="18">
      <c r="A2" s="20"/>
      <c r="C2" s="21" t="s">
        <v>53</v>
      </c>
    </row>
    <row r="5" spans="1:7" ht="135" customHeight="1">
      <c r="A5" s="151" t="s">
        <v>103</v>
      </c>
      <c r="B5" s="151"/>
      <c r="C5" s="151"/>
      <c r="D5" s="86"/>
      <c r="E5" s="86"/>
      <c r="F5" s="86"/>
      <c r="G5" s="86"/>
    </row>
    <row r="6" spans="1:2" ht="16.5" customHeight="1">
      <c r="A6" s="145"/>
      <c r="B6" s="145"/>
    </row>
    <row r="7" spans="1:2" ht="15.75">
      <c r="A7" s="22"/>
      <c r="B7" s="22"/>
    </row>
    <row r="8" spans="1:3" ht="14.25">
      <c r="A8" s="26"/>
      <c r="C8" s="27" t="s">
        <v>5</v>
      </c>
    </row>
    <row r="9" spans="1:3" ht="18.75" customHeight="1">
      <c r="A9" s="25" t="s">
        <v>56</v>
      </c>
      <c r="B9" s="25" t="s">
        <v>52</v>
      </c>
      <c r="C9" s="25" t="s">
        <v>81</v>
      </c>
    </row>
    <row r="10" spans="1:3" ht="16.5" customHeight="1">
      <c r="A10" s="28" t="s">
        <v>64</v>
      </c>
      <c r="B10" s="96">
        <f>SUM(B11:B14)</f>
        <v>1000</v>
      </c>
      <c r="C10" s="96">
        <f>SUM(C11:C14)</f>
        <v>1000</v>
      </c>
    </row>
    <row r="11" spans="1:3" ht="16.5" customHeight="1">
      <c r="A11" s="95" t="s">
        <v>6</v>
      </c>
      <c r="B11" s="97">
        <v>917.9</v>
      </c>
      <c r="C11" s="97">
        <v>917.9</v>
      </c>
    </row>
    <row r="12" spans="1:3" ht="15">
      <c r="A12" s="16" t="s">
        <v>27</v>
      </c>
      <c r="B12" s="97">
        <v>53.1</v>
      </c>
      <c r="C12" s="97">
        <v>53.1</v>
      </c>
    </row>
    <row r="13" spans="1:3" ht="15">
      <c r="A13" s="16" t="s">
        <v>32</v>
      </c>
      <c r="B13" s="98">
        <v>4.8</v>
      </c>
      <c r="C13" s="98">
        <v>4.8</v>
      </c>
    </row>
    <row r="14" spans="1:3" ht="15">
      <c r="A14" s="12" t="s">
        <v>31</v>
      </c>
      <c r="B14" s="73">
        <v>24.2</v>
      </c>
      <c r="C14" s="73">
        <v>24.2</v>
      </c>
    </row>
  </sheetData>
  <sheetProtection/>
  <mergeCells count="2">
    <mergeCell ref="A5:C5"/>
    <mergeCell ref="A6:B6"/>
  </mergeCells>
  <printOptions/>
  <pageMargins left="0.7" right="0.7" top="0.75" bottom="0.75" header="0.3" footer="0.3"/>
  <pageSetup fitToHeight="0"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theme="3" tint="0.39998000860214233"/>
  </sheetPr>
  <dimension ref="A1:G13"/>
  <sheetViews>
    <sheetView zoomScalePageLayoutView="0" workbookViewId="0" topLeftCell="A1">
      <selection activeCell="C2" sqref="C2"/>
    </sheetView>
  </sheetViews>
  <sheetFormatPr defaultColWidth="9.00390625" defaultRowHeight="12.75"/>
  <cols>
    <col min="1" max="1" width="43.375" style="59" customWidth="1"/>
    <col min="2" max="2" width="17.75390625" style="59" customWidth="1"/>
    <col min="3" max="3" width="21.375" style="62" customWidth="1"/>
    <col min="4" max="16384" width="9.125" style="59" customWidth="1"/>
  </cols>
  <sheetData>
    <row r="1" ht="15">
      <c r="C1" s="21" t="s">
        <v>42</v>
      </c>
    </row>
    <row r="2" ht="18">
      <c r="C2" s="21" t="s">
        <v>53</v>
      </c>
    </row>
    <row r="4" spans="1:3" ht="185.25" customHeight="1">
      <c r="A4" s="137" t="s">
        <v>90</v>
      </c>
      <c r="B4" s="137"/>
      <c r="C4" s="137"/>
    </row>
    <row r="5" spans="1:2" ht="15">
      <c r="A5" s="63"/>
      <c r="B5" s="63"/>
    </row>
    <row r="6" spans="1:3" ht="15">
      <c r="A6" s="63"/>
      <c r="B6" s="63"/>
      <c r="C6" s="64" t="s">
        <v>4</v>
      </c>
    </row>
    <row r="7" spans="1:3" ht="14.25">
      <c r="A7" s="131" t="s">
        <v>56</v>
      </c>
      <c r="B7" s="131" t="s">
        <v>52</v>
      </c>
      <c r="C7" s="134" t="s">
        <v>81</v>
      </c>
    </row>
    <row r="8" spans="1:3" ht="14.25">
      <c r="A8" s="132"/>
      <c r="B8" s="132"/>
      <c r="C8" s="135"/>
    </row>
    <row r="9" spans="1:3" ht="14.25">
      <c r="A9" s="133"/>
      <c r="B9" s="133"/>
      <c r="C9" s="136"/>
    </row>
    <row r="10" spans="1:7" ht="15">
      <c r="A10" s="65" t="s">
        <v>26</v>
      </c>
      <c r="B10" s="66">
        <f>B11+B12+B13</f>
        <v>1500</v>
      </c>
      <c r="C10" s="66">
        <f>C11+C12+C13</f>
        <v>1500</v>
      </c>
      <c r="E10" s="67"/>
      <c r="F10" s="67"/>
      <c r="G10" s="67"/>
    </row>
    <row r="11" spans="1:5" ht="14.25">
      <c r="A11" s="16" t="s">
        <v>27</v>
      </c>
      <c r="B11" s="68">
        <v>600</v>
      </c>
      <c r="C11" s="68">
        <v>600</v>
      </c>
      <c r="E11" s="67"/>
    </row>
    <row r="12" spans="1:5" ht="14.25">
      <c r="A12" s="16" t="s">
        <v>28</v>
      </c>
      <c r="B12" s="68">
        <v>300</v>
      </c>
      <c r="C12" s="68">
        <v>300</v>
      </c>
      <c r="E12" s="67"/>
    </row>
    <row r="13" spans="1:3" ht="14.25">
      <c r="A13" s="17" t="s">
        <v>32</v>
      </c>
      <c r="B13" s="76">
        <v>600</v>
      </c>
      <c r="C13" s="76">
        <v>600</v>
      </c>
    </row>
  </sheetData>
  <sheetProtection/>
  <mergeCells count="4">
    <mergeCell ref="A4:C4"/>
    <mergeCell ref="A7:A9"/>
    <mergeCell ref="C7:C9"/>
    <mergeCell ref="B7:B9"/>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3" tint="0.39998000860214233"/>
  </sheetPr>
  <dimension ref="A1:G11"/>
  <sheetViews>
    <sheetView zoomScalePageLayoutView="0" workbookViewId="0" topLeftCell="A1">
      <selection activeCell="C2" sqref="C2"/>
    </sheetView>
  </sheetViews>
  <sheetFormatPr defaultColWidth="9.00390625" defaultRowHeight="12.75"/>
  <cols>
    <col min="1" max="1" width="39.125" style="59" customWidth="1"/>
    <col min="2" max="2" width="18.875" style="59" customWidth="1"/>
    <col min="3" max="3" width="25.125" style="62" customWidth="1"/>
    <col min="4" max="16384" width="9.125" style="59" customWidth="1"/>
  </cols>
  <sheetData>
    <row r="1" ht="15">
      <c r="C1" s="21" t="s">
        <v>43</v>
      </c>
    </row>
    <row r="2" ht="18">
      <c r="C2" s="21" t="s">
        <v>53</v>
      </c>
    </row>
    <row r="4" spans="1:3" ht="173.25" customHeight="1">
      <c r="A4" s="137" t="s">
        <v>91</v>
      </c>
      <c r="B4" s="137"/>
      <c r="C4" s="137"/>
    </row>
    <row r="5" spans="1:2" ht="15">
      <c r="A5" s="63"/>
      <c r="B5" s="63"/>
    </row>
    <row r="6" spans="1:3" ht="15">
      <c r="A6" s="63"/>
      <c r="B6" s="63"/>
      <c r="C6" s="64" t="s">
        <v>4</v>
      </c>
    </row>
    <row r="7" spans="1:3" ht="14.25">
      <c r="A7" s="131" t="s">
        <v>56</v>
      </c>
      <c r="B7" s="134" t="s">
        <v>52</v>
      </c>
      <c r="C7" s="134" t="s">
        <v>81</v>
      </c>
    </row>
    <row r="8" spans="1:3" ht="14.25">
      <c r="A8" s="132"/>
      <c r="B8" s="135"/>
      <c r="C8" s="135"/>
    </row>
    <row r="9" spans="1:3" ht="14.25">
      <c r="A9" s="133"/>
      <c r="B9" s="136"/>
      <c r="C9" s="136"/>
    </row>
    <row r="10" spans="1:7" ht="15">
      <c r="A10" s="65" t="s">
        <v>26</v>
      </c>
      <c r="B10" s="66">
        <f>B11</f>
        <v>7236</v>
      </c>
      <c r="C10" s="66">
        <f>C11</f>
        <v>7236</v>
      </c>
      <c r="E10" s="67"/>
      <c r="F10" s="67"/>
      <c r="G10" s="67"/>
    </row>
    <row r="11" spans="1:5" ht="14.25">
      <c r="A11" s="16" t="s">
        <v>6</v>
      </c>
      <c r="B11" s="112">
        <v>7236</v>
      </c>
      <c r="C11" s="68">
        <v>7236</v>
      </c>
      <c r="E11" s="67"/>
    </row>
  </sheetData>
  <sheetProtection/>
  <mergeCells count="4">
    <mergeCell ref="A4:C4"/>
    <mergeCell ref="A7:A9"/>
    <mergeCell ref="C7:C9"/>
    <mergeCell ref="B7:B9"/>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theme="4" tint="0.39998000860214233"/>
  </sheetPr>
  <dimension ref="A1:G12"/>
  <sheetViews>
    <sheetView zoomScalePageLayoutView="0" workbookViewId="0" topLeftCell="A1">
      <selection activeCell="I8" sqref="I8"/>
    </sheetView>
  </sheetViews>
  <sheetFormatPr defaultColWidth="9.00390625" defaultRowHeight="12.75"/>
  <cols>
    <col min="1" max="1" width="48.125" style="59" customWidth="1"/>
    <col min="2" max="2" width="18.875" style="59" customWidth="1"/>
    <col min="3" max="3" width="17.25390625" style="62" customWidth="1"/>
    <col min="4" max="16384" width="9.125" style="59" customWidth="1"/>
  </cols>
  <sheetData>
    <row r="1" ht="15">
      <c r="C1" s="21" t="s">
        <v>49</v>
      </c>
    </row>
    <row r="2" ht="18">
      <c r="C2" s="21" t="s">
        <v>53</v>
      </c>
    </row>
    <row r="4" spans="1:3" ht="169.5" customHeight="1">
      <c r="A4" s="137" t="s">
        <v>92</v>
      </c>
      <c r="B4" s="137"/>
      <c r="C4" s="137"/>
    </row>
    <row r="5" spans="1:2" ht="15">
      <c r="A5" s="63"/>
      <c r="B5" s="63"/>
    </row>
    <row r="6" spans="1:3" ht="15">
      <c r="A6" s="63"/>
      <c r="B6" s="63"/>
      <c r="C6" s="64" t="s">
        <v>4</v>
      </c>
    </row>
    <row r="7" spans="1:3" ht="14.25">
      <c r="A7" s="131" t="s">
        <v>56</v>
      </c>
      <c r="B7" s="134" t="s">
        <v>52</v>
      </c>
      <c r="C7" s="134">
        <v>2020</v>
      </c>
    </row>
    <row r="8" spans="1:3" ht="14.25">
      <c r="A8" s="132"/>
      <c r="B8" s="135"/>
      <c r="C8" s="135"/>
    </row>
    <row r="9" spans="1:3" ht="14.25">
      <c r="A9" s="133"/>
      <c r="B9" s="136"/>
      <c r="C9" s="136"/>
    </row>
    <row r="10" spans="1:7" ht="15">
      <c r="A10" s="65" t="s">
        <v>26</v>
      </c>
      <c r="B10" s="66">
        <f>SUM(B11:B12)</f>
        <v>5533.900000000001</v>
      </c>
      <c r="C10" s="66">
        <f>SUM(C11:C12)</f>
        <v>5533.900000000001</v>
      </c>
      <c r="E10" s="67"/>
      <c r="F10" s="67"/>
      <c r="G10" s="67"/>
    </row>
    <row r="11" spans="1:3" ht="14.25">
      <c r="A11" s="17" t="s">
        <v>32</v>
      </c>
      <c r="B11" s="56">
        <v>4973.3</v>
      </c>
      <c r="C11" s="76">
        <v>4973.3</v>
      </c>
    </row>
    <row r="12" spans="1:3" ht="14.25">
      <c r="A12" s="17" t="s">
        <v>28</v>
      </c>
      <c r="B12" s="57">
        <v>560.6</v>
      </c>
      <c r="C12" s="167">
        <v>560.6</v>
      </c>
    </row>
  </sheetData>
  <sheetProtection/>
  <mergeCells count="4">
    <mergeCell ref="A4:C4"/>
    <mergeCell ref="A7:A9"/>
    <mergeCell ref="C7:C9"/>
    <mergeCell ref="B7:B9"/>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theme="3" tint="0.39998000860214233"/>
  </sheetPr>
  <dimension ref="A1:G11"/>
  <sheetViews>
    <sheetView zoomScalePageLayoutView="0" workbookViewId="0" topLeftCell="A1">
      <selection activeCell="C1" sqref="C1"/>
    </sheetView>
  </sheetViews>
  <sheetFormatPr defaultColWidth="9.00390625" defaultRowHeight="12.75"/>
  <cols>
    <col min="1" max="1" width="35.875" style="59" customWidth="1"/>
    <col min="2" max="2" width="21.125" style="59" customWidth="1"/>
    <col min="3" max="3" width="25.25390625" style="62" customWidth="1"/>
    <col min="4" max="16384" width="9.125" style="59" customWidth="1"/>
  </cols>
  <sheetData>
    <row r="1" ht="15">
      <c r="C1" s="21" t="s">
        <v>72</v>
      </c>
    </row>
    <row r="2" ht="18">
      <c r="C2" s="21" t="s">
        <v>53</v>
      </c>
    </row>
    <row r="4" spans="1:3" ht="139.5" customHeight="1">
      <c r="A4" s="137" t="s">
        <v>93</v>
      </c>
      <c r="B4" s="137"/>
      <c r="C4" s="137"/>
    </row>
    <row r="5" spans="1:2" ht="15">
      <c r="A5" s="63"/>
      <c r="B5" s="63"/>
    </row>
    <row r="6" spans="1:3" ht="15">
      <c r="A6" s="63"/>
      <c r="B6" s="63"/>
      <c r="C6" s="64" t="s">
        <v>4</v>
      </c>
    </row>
    <row r="7" spans="1:3" ht="14.25">
      <c r="A7" s="131" t="s">
        <v>56</v>
      </c>
      <c r="B7" s="134" t="s">
        <v>52</v>
      </c>
      <c r="C7" s="134" t="s">
        <v>52</v>
      </c>
    </row>
    <row r="8" spans="1:3" ht="14.25">
      <c r="A8" s="132"/>
      <c r="B8" s="135"/>
      <c r="C8" s="135"/>
    </row>
    <row r="9" spans="1:3" ht="14.25">
      <c r="A9" s="133"/>
      <c r="B9" s="136"/>
      <c r="C9" s="136"/>
    </row>
    <row r="10" spans="1:7" ht="15">
      <c r="A10" s="65" t="s">
        <v>26</v>
      </c>
      <c r="B10" s="66">
        <f>B11</f>
        <v>1100</v>
      </c>
      <c r="C10" s="66">
        <f>C11</f>
        <v>1100</v>
      </c>
      <c r="E10" s="67"/>
      <c r="F10" s="67"/>
      <c r="G10" s="67"/>
    </row>
    <row r="11" spans="1:3" ht="14.25">
      <c r="A11" s="17" t="s">
        <v>32</v>
      </c>
      <c r="B11" s="56">
        <v>1100</v>
      </c>
      <c r="C11" s="76">
        <v>1100</v>
      </c>
    </row>
  </sheetData>
  <sheetProtection/>
  <mergeCells count="4">
    <mergeCell ref="A4:C4"/>
    <mergeCell ref="A7:A9"/>
    <mergeCell ref="C7:C9"/>
    <mergeCell ref="B7:B9"/>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theme="9" tint="-0.24997000396251678"/>
    <pageSetUpPr fitToPage="1"/>
  </sheetPr>
  <dimension ref="A1:C12"/>
  <sheetViews>
    <sheetView zoomScalePageLayoutView="0" workbookViewId="0" topLeftCell="A1">
      <selection activeCell="C1" sqref="C1"/>
    </sheetView>
  </sheetViews>
  <sheetFormatPr defaultColWidth="9.00390625" defaultRowHeight="12.75"/>
  <cols>
    <col min="1" max="1" width="35.125" style="0" customWidth="1"/>
    <col min="2" max="2" width="20.875" style="0" customWidth="1"/>
    <col min="3" max="3" width="22.625" style="0" customWidth="1"/>
  </cols>
  <sheetData>
    <row r="1" spans="1:3" ht="15">
      <c r="A1" s="20"/>
      <c r="B1" s="20"/>
      <c r="C1" s="21" t="s">
        <v>73</v>
      </c>
    </row>
    <row r="2" spans="1:3" ht="18">
      <c r="A2" s="20"/>
      <c r="B2" s="20"/>
      <c r="C2" s="21" t="s">
        <v>53</v>
      </c>
    </row>
    <row r="5" spans="1:3" ht="95.25" customHeight="1">
      <c r="A5" s="147" t="s">
        <v>104</v>
      </c>
      <c r="B5" s="147"/>
      <c r="C5" s="147"/>
    </row>
    <row r="6" spans="1:3" ht="15.75">
      <c r="A6" s="145"/>
      <c r="B6" s="145"/>
      <c r="C6" s="145"/>
    </row>
    <row r="7" spans="1:3" ht="15.75">
      <c r="A7" s="22"/>
      <c r="B7" s="22"/>
      <c r="C7" s="22"/>
    </row>
    <row r="8" spans="1:3" ht="14.25">
      <c r="A8" s="26"/>
      <c r="B8" s="26"/>
      <c r="C8" s="27" t="s">
        <v>5</v>
      </c>
    </row>
    <row r="9" spans="1:3" ht="35.25" customHeight="1">
      <c r="A9" s="25" t="s">
        <v>56</v>
      </c>
      <c r="B9" s="25" t="s">
        <v>52</v>
      </c>
      <c r="C9" s="25" t="s">
        <v>81</v>
      </c>
    </row>
    <row r="10" spans="1:3" ht="15">
      <c r="A10" s="28" t="s">
        <v>64</v>
      </c>
      <c r="B10" s="11">
        <f>SUM(B11:B12)</f>
        <v>1636.4</v>
      </c>
      <c r="C10" s="11">
        <f>SUM(C11:C12)</f>
        <v>1636.4</v>
      </c>
    </row>
    <row r="11" spans="1:3" ht="14.25">
      <c r="A11" s="17" t="s">
        <v>27</v>
      </c>
      <c r="B11" s="168">
        <v>1636.4</v>
      </c>
      <c r="C11" s="29"/>
    </row>
    <row r="12" spans="1:3" ht="14.25">
      <c r="A12" s="17" t="s">
        <v>31</v>
      </c>
      <c r="B12" s="6"/>
      <c r="C12" s="29">
        <v>1636.4</v>
      </c>
    </row>
  </sheetData>
  <sheetProtection/>
  <mergeCells count="2">
    <mergeCell ref="A5:C5"/>
    <mergeCell ref="A6:C6"/>
  </mergeCells>
  <printOptions/>
  <pageMargins left="0.7" right="0.7" top="0.75" bottom="0.75" header="0.3" footer="0.3"/>
  <pageSetup fitToHeight="0" fitToWidth="1"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theme="9" tint="-0.24997000396251678"/>
  </sheetPr>
  <dimension ref="A1:C19"/>
  <sheetViews>
    <sheetView zoomScalePageLayoutView="0" workbookViewId="0" topLeftCell="A1">
      <selection activeCell="J9" sqref="J9"/>
    </sheetView>
  </sheetViews>
  <sheetFormatPr defaultColWidth="9.00390625" defaultRowHeight="12.75"/>
  <cols>
    <col min="1" max="1" width="56.875" style="0" customWidth="1"/>
    <col min="2" max="2" width="14.375" style="0" customWidth="1"/>
    <col min="3" max="3" width="14.75390625" style="0" customWidth="1"/>
  </cols>
  <sheetData>
    <row r="1" spans="1:3" ht="15">
      <c r="A1" s="20"/>
      <c r="B1" s="20"/>
      <c r="C1" s="21" t="s">
        <v>74</v>
      </c>
    </row>
    <row r="2" spans="1:3" ht="18">
      <c r="A2" s="20"/>
      <c r="B2" s="20"/>
      <c r="C2" s="21" t="s">
        <v>53</v>
      </c>
    </row>
    <row r="5" spans="1:3" ht="124.5" customHeight="1">
      <c r="A5" s="147" t="s">
        <v>105</v>
      </c>
      <c r="B5" s="147"/>
      <c r="C5" s="147"/>
    </row>
    <row r="6" spans="1:3" ht="15.75">
      <c r="A6" s="145"/>
      <c r="B6" s="145"/>
      <c r="C6" s="145"/>
    </row>
    <row r="7" spans="1:3" ht="15.75">
      <c r="A7" s="22"/>
      <c r="B7" s="22"/>
      <c r="C7" s="22"/>
    </row>
    <row r="8" spans="1:3" ht="14.25">
      <c r="A8" s="26"/>
      <c r="B8" s="26"/>
      <c r="C8" s="27" t="s">
        <v>5</v>
      </c>
    </row>
    <row r="9" spans="1:3" ht="14.25">
      <c r="A9" s="25" t="s">
        <v>56</v>
      </c>
      <c r="B9" s="25" t="s">
        <v>52</v>
      </c>
      <c r="C9" s="25" t="s">
        <v>81</v>
      </c>
    </row>
    <row r="10" spans="1:3" ht="15">
      <c r="A10" s="28" t="s">
        <v>26</v>
      </c>
      <c r="B10" s="11">
        <f>SUM(B11:B19)</f>
        <v>7112.499999999999</v>
      </c>
      <c r="C10" s="11">
        <f>SUM(C11:C19)</f>
        <v>7112.499999999999</v>
      </c>
    </row>
    <row r="11" spans="1:3" ht="14.25">
      <c r="A11" s="16" t="s">
        <v>6</v>
      </c>
      <c r="B11" s="29">
        <v>3856.1</v>
      </c>
      <c r="C11" s="29">
        <v>3856.1</v>
      </c>
    </row>
    <row r="12" spans="1:3" ht="14.25">
      <c r="A12" s="16" t="s">
        <v>27</v>
      </c>
      <c r="B12" s="29">
        <v>604</v>
      </c>
      <c r="C12" s="29">
        <v>604</v>
      </c>
    </row>
    <row r="13" spans="1:3" ht="14.25">
      <c r="A13" s="16" t="s">
        <v>22</v>
      </c>
      <c r="B13" s="29">
        <v>488.7</v>
      </c>
      <c r="C13" s="29">
        <v>488.7</v>
      </c>
    </row>
    <row r="14" spans="1:3" ht="14.25">
      <c r="A14" s="16" t="s">
        <v>37</v>
      </c>
      <c r="B14" s="6">
        <v>525</v>
      </c>
      <c r="C14" s="6">
        <v>525</v>
      </c>
    </row>
    <row r="15" spans="1:3" ht="14.25">
      <c r="A15" s="16" t="s">
        <v>28</v>
      </c>
      <c r="B15" s="6">
        <v>153.7</v>
      </c>
      <c r="C15" s="6">
        <v>153.7</v>
      </c>
    </row>
    <row r="16" spans="1:3" ht="14.25">
      <c r="A16" s="17" t="s">
        <v>38</v>
      </c>
      <c r="B16" s="6">
        <v>510.9</v>
      </c>
      <c r="C16" s="6">
        <v>510.9</v>
      </c>
    </row>
    <row r="17" spans="1:3" ht="14.25">
      <c r="A17" s="17" t="s">
        <v>30</v>
      </c>
      <c r="B17" s="6">
        <v>304.4</v>
      </c>
      <c r="C17" s="6">
        <v>304.4</v>
      </c>
    </row>
    <row r="18" spans="1:3" ht="14.25">
      <c r="A18" s="17" t="s">
        <v>31</v>
      </c>
      <c r="B18" s="6">
        <v>299.8</v>
      </c>
      <c r="C18" s="6">
        <v>299.8</v>
      </c>
    </row>
    <row r="19" spans="1:3" ht="14.25">
      <c r="A19" s="17" t="s">
        <v>29</v>
      </c>
      <c r="B19" s="6">
        <v>369.9</v>
      </c>
      <c r="C19" s="6">
        <v>369.9</v>
      </c>
    </row>
  </sheetData>
  <sheetProtection/>
  <mergeCells count="2">
    <mergeCell ref="A5:C5"/>
    <mergeCell ref="A6:C6"/>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theme="9" tint="-0.24997000396251678"/>
    <pageSetUpPr fitToPage="1"/>
  </sheetPr>
  <dimension ref="A1:E22"/>
  <sheetViews>
    <sheetView zoomScalePageLayoutView="0" workbookViewId="0" topLeftCell="A1">
      <selection activeCell="G41" sqref="G41"/>
    </sheetView>
  </sheetViews>
  <sheetFormatPr defaultColWidth="9.00390625" defaultRowHeight="12.75"/>
  <cols>
    <col min="1" max="1" width="53.125" style="0" customWidth="1"/>
    <col min="2" max="2" width="14.125" style="0" customWidth="1"/>
    <col min="3" max="4" width="10.75390625" style="0" bestFit="1" customWidth="1"/>
  </cols>
  <sheetData>
    <row r="1" spans="2:3" ht="18">
      <c r="B1" s="52"/>
      <c r="C1" s="53" t="s">
        <v>75</v>
      </c>
    </row>
    <row r="2" spans="2:3" ht="15">
      <c r="B2" s="52"/>
      <c r="C2" s="53" t="s">
        <v>0</v>
      </c>
    </row>
    <row r="3" spans="2:3" ht="15">
      <c r="B3" s="52"/>
      <c r="C3" s="53" t="s">
        <v>78</v>
      </c>
    </row>
    <row r="4" spans="1:3" ht="15" customHeight="1">
      <c r="A4" s="127" t="s">
        <v>106</v>
      </c>
      <c r="B4" s="127"/>
      <c r="C4" s="127"/>
    </row>
    <row r="5" spans="2:3" ht="15" customHeight="1">
      <c r="B5" s="55"/>
      <c r="C5" s="55"/>
    </row>
    <row r="6" spans="1:3" ht="15">
      <c r="A6" s="20"/>
      <c r="C6" s="21" t="s">
        <v>8</v>
      </c>
    </row>
    <row r="7" spans="1:3" ht="11.25" customHeight="1">
      <c r="A7" s="20"/>
      <c r="B7" s="20"/>
      <c r="C7" s="23"/>
    </row>
    <row r="8" spans="1:3" ht="66.75" customHeight="1">
      <c r="A8" s="129" t="s">
        <v>107</v>
      </c>
      <c r="B8" s="129"/>
      <c r="C8" s="129"/>
    </row>
    <row r="9" spans="1:3" ht="10.5" customHeight="1">
      <c r="A9" s="22"/>
      <c r="B9" s="22"/>
      <c r="C9" s="23"/>
    </row>
    <row r="10" spans="1:3" ht="15">
      <c r="A10" s="33"/>
      <c r="C10" s="34" t="s">
        <v>4</v>
      </c>
    </row>
    <row r="11" spans="1:4" ht="20.25" customHeight="1">
      <c r="A11" s="25" t="s">
        <v>56</v>
      </c>
      <c r="B11" s="30" t="s">
        <v>52</v>
      </c>
      <c r="C11" s="30" t="s">
        <v>81</v>
      </c>
      <c r="D11" s="23"/>
    </row>
    <row r="12" spans="1:5" ht="15">
      <c r="A12" s="32" t="s">
        <v>26</v>
      </c>
      <c r="B12" s="31">
        <f>SUM(B13:B20)</f>
        <v>1032.5</v>
      </c>
      <c r="C12" s="31">
        <f>SUM(C13:C20)</f>
        <v>1032.5</v>
      </c>
      <c r="D12" s="35"/>
      <c r="E12" s="37"/>
    </row>
    <row r="13" spans="1:4" ht="14.25" hidden="1">
      <c r="A13" s="17" t="s">
        <v>27</v>
      </c>
      <c r="B13" s="17"/>
      <c r="C13" s="77"/>
      <c r="D13" s="23"/>
    </row>
    <row r="14" spans="1:4" ht="14.25" hidden="1">
      <c r="A14" s="16" t="s">
        <v>22</v>
      </c>
      <c r="B14" s="16"/>
      <c r="C14" s="3"/>
      <c r="D14" s="35"/>
    </row>
    <row r="15" spans="1:4" ht="14.25">
      <c r="A15" s="17" t="s">
        <v>32</v>
      </c>
      <c r="B15" s="88">
        <v>281.5</v>
      </c>
      <c r="C15" s="3">
        <f>B15</f>
        <v>281.5</v>
      </c>
      <c r="D15" s="23"/>
    </row>
    <row r="16" spans="1:4" ht="14.25">
      <c r="A16" s="17" t="s">
        <v>28</v>
      </c>
      <c r="B16" s="88">
        <v>375.5</v>
      </c>
      <c r="C16" s="3">
        <f>B16</f>
        <v>375.5</v>
      </c>
      <c r="D16" s="23"/>
    </row>
    <row r="17" spans="1:4" ht="14.25">
      <c r="A17" s="17" t="s">
        <v>33</v>
      </c>
      <c r="B17" s="88">
        <v>375.5</v>
      </c>
      <c r="C17" s="3">
        <f>B17</f>
        <v>375.5</v>
      </c>
      <c r="D17" s="23"/>
    </row>
    <row r="18" spans="1:4" ht="14.25" hidden="1">
      <c r="A18" s="17" t="s">
        <v>30</v>
      </c>
      <c r="B18" s="17"/>
      <c r="C18" s="3"/>
      <c r="D18" s="23"/>
    </row>
    <row r="19" spans="1:4" ht="14.25" hidden="1">
      <c r="A19" s="17" t="s">
        <v>31</v>
      </c>
      <c r="B19" s="17"/>
      <c r="C19" s="3"/>
      <c r="D19" s="23"/>
    </row>
    <row r="20" spans="1:4" ht="14.25" hidden="1">
      <c r="A20" s="48" t="s">
        <v>29</v>
      </c>
      <c r="B20" s="48"/>
      <c r="C20" s="3"/>
      <c r="D20" s="23"/>
    </row>
    <row r="21" spans="1:3" ht="12.75">
      <c r="A21" s="23"/>
      <c r="B21" s="23"/>
      <c r="C21" s="23"/>
    </row>
    <row r="22" spans="1:3" ht="12.75">
      <c r="A22" s="23"/>
      <c r="B22" s="23"/>
      <c r="C22" s="23"/>
    </row>
  </sheetData>
  <sheetProtection/>
  <mergeCells count="2">
    <mergeCell ref="A8:C8"/>
    <mergeCell ref="A4:C4"/>
  </mergeCells>
  <printOptions/>
  <pageMargins left="0.7" right="0.7" top="0.75" bottom="0.75" header="0.3" footer="0.3"/>
  <pageSetup fitToHeight="0" fitToWidth="1"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theme="9" tint="-0.24997000396251678"/>
    <pageSetUpPr fitToPage="1"/>
  </sheetPr>
  <dimension ref="A1:F19"/>
  <sheetViews>
    <sheetView zoomScalePageLayoutView="0" workbookViewId="0" topLeftCell="A1">
      <selection activeCell="B8" sqref="B8"/>
    </sheetView>
  </sheetViews>
  <sheetFormatPr defaultColWidth="9.00390625" defaultRowHeight="12.75"/>
  <cols>
    <col min="1" max="1" width="50.875" style="0" customWidth="1"/>
    <col min="2" max="2" width="13.125" style="0" customWidth="1"/>
    <col min="3" max="3" width="15.125" style="0" customWidth="1"/>
  </cols>
  <sheetData>
    <row r="1" spans="1:4" ht="15">
      <c r="A1" s="20"/>
      <c r="B1" s="20"/>
      <c r="C1" s="21" t="s">
        <v>9</v>
      </c>
      <c r="D1" s="23"/>
    </row>
    <row r="2" spans="1:4" ht="18">
      <c r="A2" s="20"/>
      <c r="B2" s="20"/>
      <c r="C2" s="21" t="s">
        <v>76</v>
      </c>
      <c r="D2" s="23"/>
    </row>
    <row r="3" spans="1:4" ht="15">
      <c r="A3" s="20"/>
      <c r="B3" s="20"/>
      <c r="C3" s="21"/>
      <c r="D3" s="23"/>
    </row>
    <row r="4" spans="1:4" ht="77.25" customHeight="1">
      <c r="A4" s="129" t="s">
        <v>108</v>
      </c>
      <c r="B4" s="129"/>
      <c r="C4" s="129"/>
      <c r="D4" s="23"/>
    </row>
    <row r="5" spans="1:4" ht="15">
      <c r="A5" s="33"/>
      <c r="B5" s="33"/>
      <c r="C5" s="34" t="s">
        <v>4</v>
      </c>
      <c r="D5" s="23"/>
    </row>
    <row r="6" spans="1:4" ht="24" customHeight="1">
      <c r="A6" s="25" t="s">
        <v>56</v>
      </c>
      <c r="B6" s="30" t="s">
        <v>52</v>
      </c>
      <c r="C6" s="30" t="s">
        <v>81</v>
      </c>
      <c r="D6" s="23"/>
    </row>
    <row r="7" spans="1:6" ht="15">
      <c r="A7" s="45" t="s">
        <v>64</v>
      </c>
      <c r="B7" s="31">
        <f>SUM(B8:B16)</f>
        <v>21156.899999999998</v>
      </c>
      <c r="C7" s="31">
        <f>SUM(C8:C16)</f>
        <v>14280.699999999999</v>
      </c>
      <c r="D7" s="23"/>
      <c r="F7" s="37"/>
    </row>
    <row r="8" spans="1:4" ht="14.25">
      <c r="A8" s="16" t="s">
        <v>6</v>
      </c>
      <c r="B8" s="56">
        <v>13370.8</v>
      </c>
      <c r="C8" s="4">
        <v>9025.1</v>
      </c>
      <c r="D8" s="23"/>
    </row>
    <row r="9" spans="1:4" ht="14.25">
      <c r="A9" s="17" t="s">
        <v>27</v>
      </c>
      <c r="B9" s="56">
        <v>1552.5</v>
      </c>
      <c r="C9" s="4">
        <v>1047.9</v>
      </c>
      <c r="D9" s="23"/>
    </row>
    <row r="10" spans="1:4" ht="14.25">
      <c r="A10" s="16" t="s">
        <v>22</v>
      </c>
      <c r="B10" s="56">
        <v>718.3</v>
      </c>
      <c r="C10" s="56">
        <v>484.9</v>
      </c>
      <c r="D10" s="23"/>
    </row>
    <row r="11" spans="1:4" ht="14.25">
      <c r="A11" s="17" t="s">
        <v>32</v>
      </c>
      <c r="B11" s="56">
        <v>426.1</v>
      </c>
      <c r="C11" s="4">
        <v>287.6</v>
      </c>
      <c r="D11" s="23"/>
    </row>
    <row r="12" spans="1:4" ht="14.25">
      <c r="A12" s="17" t="s">
        <v>28</v>
      </c>
      <c r="B12" s="56">
        <v>423</v>
      </c>
      <c r="C12" s="4">
        <v>285.5</v>
      </c>
      <c r="D12" s="23"/>
    </row>
    <row r="13" spans="1:4" ht="14.25">
      <c r="A13" s="17" t="s">
        <v>33</v>
      </c>
      <c r="B13" s="56">
        <v>1475.7</v>
      </c>
      <c r="C13" s="4">
        <v>996.1</v>
      </c>
      <c r="D13" s="23"/>
    </row>
    <row r="14" spans="1:4" ht="14.25">
      <c r="A14" s="17" t="s">
        <v>30</v>
      </c>
      <c r="B14" s="56">
        <v>862</v>
      </c>
      <c r="C14" s="4">
        <v>581.8</v>
      </c>
      <c r="D14" s="23"/>
    </row>
    <row r="15" spans="1:4" ht="14.25">
      <c r="A15" s="17" t="s">
        <v>31</v>
      </c>
      <c r="B15" s="56">
        <v>1073.7</v>
      </c>
      <c r="C15" s="4">
        <v>724.8</v>
      </c>
      <c r="D15" s="23"/>
    </row>
    <row r="16" spans="1:4" ht="14.25">
      <c r="A16" s="17" t="s">
        <v>29</v>
      </c>
      <c r="B16" s="56">
        <v>1254.8</v>
      </c>
      <c r="C16" s="4">
        <v>847</v>
      </c>
      <c r="D16" s="23"/>
    </row>
    <row r="17" spans="1:3" ht="14.25">
      <c r="A17" s="46"/>
      <c r="B17" s="46"/>
      <c r="C17" s="46"/>
    </row>
    <row r="18" spans="1:3" ht="14.25">
      <c r="A18" s="46"/>
      <c r="B18" s="46"/>
      <c r="C18" s="46"/>
    </row>
    <row r="19" spans="1:3" ht="14.25">
      <c r="A19" s="46"/>
      <c r="B19" s="46"/>
      <c r="C19" s="46"/>
    </row>
  </sheetData>
  <sheetProtection/>
  <mergeCells count="1">
    <mergeCell ref="A4:C4"/>
  </mergeCells>
  <printOptions/>
  <pageMargins left="0.7" right="0.7" top="0.75" bottom="0.75" header="0.3" footer="0.3"/>
  <pageSetup fitToHeight="0" fitToWidth="1"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theme="9" tint="-0.24997000396251678"/>
  </sheetPr>
  <dimension ref="A1:C20"/>
  <sheetViews>
    <sheetView view="pageBreakPreview" zoomScaleSheetLayoutView="100" zoomScalePageLayoutView="0" workbookViewId="0" topLeftCell="A1">
      <selection activeCell="C15" sqref="C14:C15"/>
    </sheetView>
  </sheetViews>
  <sheetFormatPr defaultColWidth="9.00390625" defaultRowHeight="12.75"/>
  <cols>
    <col min="1" max="1" width="53.00390625" style="0" customWidth="1"/>
    <col min="2" max="2" width="17.875" style="0" customWidth="1"/>
    <col min="3" max="3" width="15.75390625" style="0" customWidth="1"/>
  </cols>
  <sheetData>
    <row r="1" spans="1:3" ht="15">
      <c r="A1" s="20"/>
      <c r="C1" s="21" t="s">
        <v>19</v>
      </c>
    </row>
    <row r="2" spans="1:3" ht="18">
      <c r="A2" s="20"/>
      <c r="C2" s="21" t="s">
        <v>76</v>
      </c>
    </row>
    <row r="3" spans="1:2" ht="15">
      <c r="A3" s="20"/>
      <c r="B3" s="21"/>
    </row>
    <row r="4" spans="1:2" ht="15">
      <c r="A4" s="20"/>
      <c r="B4" s="21"/>
    </row>
    <row r="5" spans="1:2" ht="15">
      <c r="A5" s="20"/>
      <c r="B5" s="21"/>
    </row>
    <row r="6" spans="1:3" ht="164.25" customHeight="1">
      <c r="A6" s="129" t="s">
        <v>109</v>
      </c>
      <c r="B6" s="129"/>
      <c r="C6" s="129"/>
    </row>
    <row r="7" spans="1:2" ht="15.75">
      <c r="A7" s="22"/>
      <c r="B7" s="22"/>
    </row>
    <row r="8" spans="1:3" ht="14.25">
      <c r="A8" s="26"/>
      <c r="C8" s="27" t="s">
        <v>5</v>
      </c>
    </row>
    <row r="9" spans="1:3" ht="21.75" customHeight="1">
      <c r="A9" s="25" t="s">
        <v>56</v>
      </c>
      <c r="B9" s="87" t="s">
        <v>52</v>
      </c>
      <c r="C9" s="87" t="s">
        <v>81</v>
      </c>
    </row>
    <row r="10" spans="1:3" ht="15">
      <c r="A10" s="28" t="s">
        <v>64</v>
      </c>
      <c r="B10" s="11">
        <f>SUM(B11:B19)</f>
        <v>24900.6</v>
      </c>
      <c r="C10" s="11">
        <f>SUM(C11:C19)</f>
        <v>24900.6</v>
      </c>
    </row>
    <row r="11" spans="1:3" ht="14.25">
      <c r="A11" s="16" t="s">
        <v>6</v>
      </c>
      <c r="B11" s="29">
        <v>16366.5</v>
      </c>
      <c r="C11" s="38">
        <f>B11</f>
        <v>16366.5</v>
      </c>
    </row>
    <row r="12" spans="1:3" ht="14.25">
      <c r="A12" s="17" t="s">
        <v>27</v>
      </c>
      <c r="B12" s="29">
        <v>1747.1</v>
      </c>
      <c r="C12" s="38">
        <f aca="true" t="shared" si="0" ref="C12:C19">B12</f>
        <v>1747.1</v>
      </c>
    </row>
    <row r="13" spans="1:3" ht="14.25">
      <c r="A13" s="16" t="s">
        <v>22</v>
      </c>
      <c r="B13" s="6">
        <v>886.5</v>
      </c>
      <c r="C13" s="38">
        <f t="shared" si="0"/>
        <v>886.5</v>
      </c>
    </row>
    <row r="14" spans="1:3" ht="14.25">
      <c r="A14" s="17" t="s">
        <v>32</v>
      </c>
      <c r="B14" s="6">
        <v>675.9</v>
      </c>
      <c r="C14" s="38">
        <f t="shared" si="0"/>
        <v>675.9</v>
      </c>
    </row>
    <row r="15" spans="1:3" ht="14.25">
      <c r="A15" s="17" t="s">
        <v>28</v>
      </c>
      <c r="B15" s="6">
        <v>474.6</v>
      </c>
      <c r="C15" s="38">
        <f t="shared" si="0"/>
        <v>474.6</v>
      </c>
    </row>
    <row r="16" spans="1:3" ht="14.25">
      <c r="A16" s="17" t="s">
        <v>33</v>
      </c>
      <c r="B16" s="6">
        <v>1150.5</v>
      </c>
      <c r="C16" s="38">
        <f t="shared" si="0"/>
        <v>1150.5</v>
      </c>
    </row>
    <row r="17" spans="1:3" ht="14.25">
      <c r="A17" s="17" t="s">
        <v>30</v>
      </c>
      <c r="B17" s="6">
        <v>800.5</v>
      </c>
      <c r="C17" s="38">
        <f t="shared" si="0"/>
        <v>800.5</v>
      </c>
    </row>
    <row r="18" spans="1:3" ht="14.25">
      <c r="A18" s="17" t="s">
        <v>31</v>
      </c>
      <c r="B18" s="6">
        <v>1249.5</v>
      </c>
      <c r="C18" s="38">
        <f t="shared" si="0"/>
        <v>1249.5</v>
      </c>
    </row>
    <row r="19" spans="1:3" ht="14.25">
      <c r="A19" s="48" t="s">
        <v>29</v>
      </c>
      <c r="B19" s="6">
        <v>1549.5</v>
      </c>
      <c r="C19" s="38">
        <f t="shared" si="0"/>
        <v>1549.5</v>
      </c>
    </row>
    <row r="20" spans="1:2" ht="14.25">
      <c r="A20" s="26"/>
      <c r="B20" s="26"/>
    </row>
  </sheetData>
  <sheetProtection/>
  <mergeCells count="1">
    <mergeCell ref="A6:C6"/>
  </mergeCells>
  <printOptions horizontalCentered="1"/>
  <pageMargins left="0.7874015748031497" right="0.3937007874015748" top="0.7874015748031497" bottom="0.7874015748031497" header="0.5118110236220472" footer="0.5118110236220472"/>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tabColor theme="4" tint="0.39998000860214233"/>
  </sheetPr>
  <dimension ref="A1:C24"/>
  <sheetViews>
    <sheetView zoomScalePageLayoutView="0" workbookViewId="0" topLeftCell="A1">
      <selection activeCell="H16" sqref="H16"/>
    </sheetView>
  </sheetViews>
  <sheetFormatPr defaultColWidth="9.00390625" defaultRowHeight="12.75"/>
  <cols>
    <col min="1" max="1" width="55.125" style="0" customWidth="1"/>
    <col min="2" max="2" width="15.625" style="0" customWidth="1"/>
    <col min="3" max="3" width="13.875" style="0" customWidth="1"/>
  </cols>
  <sheetData>
    <row r="1" spans="2:3" ht="18">
      <c r="B1" s="52"/>
      <c r="C1" s="53" t="s">
        <v>59</v>
      </c>
    </row>
    <row r="2" spans="2:3" ht="15">
      <c r="B2" s="52"/>
      <c r="C2" s="53" t="s">
        <v>0</v>
      </c>
    </row>
    <row r="3" spans="2:3" ht="15">
      <c r="B3" s="52"/>
      <c r="C3" s="53" t="s">
        <v>78</v>
      </c>
    </row>
    <row r="4" spans="1:3" ht="17.25" customHeight="1">
      <c r="A4" s="127" t="s">
        <v>79</v>
      </c>
      <c r="B4" s="127"/>
      <c r="C4" s="127"/>
    </row>
    <row r="5" spans="1:2" ht="15">
      <c r="A5" s="7"/>
      <c r="B5" s="8"/>
    </row>
    <row r="6" spans="1:2" ht="15">
      <c r="A6" s="7"/>
      <c r="B6" s="8"/>
    </row>
    <row r="7" spans="1:3" ht="149.25" customHeight="1">
      <c r="A7" s="126" t="s">
        <v>83</v>
      </c>
      <c r="B7" s="126"/>
      <c r="C7" s="126"/>
    </row>
    <row r="8" spans="1:2" ht="15.75">
      <c r="A8" s="2"/>
      <c r="B8" s="2"/>
    </row>
    <row r="9" ht="14.25">
      <c r="C9" s="1" t="s">
        <v>3</v>
      </c>
    </row>
    <row r="10" spans="1:3" ht="21.75" customHeight="1">
      <c r="A10" s="9" t="s">
        <v>56</v>
      </c>
      <c r="B10" s="10" t="s">
        <v>52</v>
      </c>
      <c r="C10" s="10" t="s">
        <v>81</v>
      </c>
    </row>
    <row r="11" spans="1:3" ht="15.75">
      <c r="A11" s="42" t="s">
        <v>64</v>
      </c>
      <c r="B11" s="31">
        <f>SUM(B13:B24)</f>
        <v>100000</v>
      </c>
      <c r="C11" s="31">
        <f>SUM(C13:C24)</f>
        <v>100000</v>
      </c>
    </row>
    <row r="12" spans="1:3" ht="15" customHeight="1" hidden="1">
      <c r="A12" s="43" t="s">
        <v>2</v>
      </c>
      <c r="B12" s="44"/>
      <c r="C12" s="47"/>
    </row>
    <row r="13" spans="1:3" ht="18" customHeight="1" hidden="1">
      <c r="A13" s="18" t="s">
        <v>6</v>
      </c>
      <c r="B13" s="3"/>
      <c r="C13" s="47"/>
    </row>
    <row r="14" spans="1:3" ht="15" customHeight="1">
      <c r="A14" s="18" t="s">
        <v>27</v>
      </c>
      <c r="B14" s="3">
        <v>26270</v>
      </c>
      <c r="C14" s="124">
        <f>B14</f>
        <v>26270</v>
      </c>
    </row>
    <row r="15" spans="1:3" ht="13.5" customHeight="1">
      <c r="A15" s="19" t="s">
        <v>22</v>
      </c>
      <c r="B15" s="3"/>
      <c r="C15" s="3"/>
    </row>
    <row r="16" spans="1:3" ht="14.25">
      <c r="A16" s="19" t="s">
        <v>54</v>
      </c>
      <c r="B16" s="3">
        <v>12772</v>
      </c>
      <c r="C16" s="3">
        <f>B16</f>
        <v>12772</v>
      </c>
    </row>
    <row r="17" spans="1:3" ht="14.25">
      <c r="A17" s="19" t="s">
        <v>28</v>
      </c>
      <c r="B17" s="3">
        <v>13757</v>
      </c>
      <c r="C17" s="3">
        <f aca="true" t="shared" si="0" ref="C17:C24">B17</f>
        <v>13757</v>
      </c>
    </row>
    <row r="18" spans="1:3" ht="14.25" hidden="1">
      <c r="A18" s="19" t="s">
        <v>28</v>
      </c>
      <c r="B18" s="3"/>
      <c r="C18" s="3">
        <f t="shared" si="0"/>
        <v>0</v>
      </c>
    </row>
    <row r="19" spans="1:3" ht="14.25" hidden="1">
      <c r="A19" s="19" t="s">
        <v>33</v>
      </c>
      <c r="B19" s="3"/>
      <c r="C19" s="3">
        <f t="shared" si="0"/>
        <v>0</v>
      </c>
    </row>
    <row r="20" spans="1:3" ht="17.25" customHeight="1" hidden="1">
      <c r="A20" s="19" t="s">
        <v>30</v>
      </c>
      <c r="B20" s="3"/>
      <c r="C20" s="3">
        <f t="shared" si="0"/>
        <v>0</v>
      </c>
    </row>
    <row r="21" spans="1:3" ht="15" customHeight="1">
      <c r="A21" s="19" t="s">
        <v>38</v>
      </c>
      <c r="B21" s="3"/>
      <c r="C21" s="3"/>
    </row>
    <row r="22" spans="1:3" ht="17.25" customHeight="1">
      <c r="A22" s="19" t="s">
        <v>30</v>
      </c>
      <c r="B22" s="3"/>
      <c r="C22" s="3"/>
    </row>
    <row r="23" spans="1:3" ht="14.25">
      <c r="A23" s="19" t="s">
        <v>31</v>
      </c>
      <c r="B23" s="3">
        <v>21399</v>
      </c>
      <c r="C23" s="3">
        <f t="shared" si="0"/>
        <v>21399</v>
      </c>
    </row>
    <row r="24" spans="1:3" ht="14.25">
      <c r="A24" s="19" t="s">
        <v>29</v>
      </c>
      <c r="B24" s="3">
        <v>25802</v>
      </c>
      <c r="C24" s="3">
        <f t="shared" si="0"/>
        <v>25802</v>
      </c>
    </row>
  </sheetData>
  <sheetProtection/>
  <mergeCells count="2">
    <mergeCell ref="A4:C4"/>
    <mergeCell ref="A7:C7"/>
  </mergeCell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theme="9" tint="-0.24997000396251678"/>
    <pageSetUpPr fitToPage="1"/>
  </sheetPr>
  <dimension ref="A1:D19"/>
  <sheetViews>
    <sheetView zoomScalePageLayoutView="0" workbookViewId="0" topLeftCell="A1">
      <selection activeCell="C14" sqref="C14"/>
    </sheetView>
  </sheetViews>
  <sheetFormatPr defaultColWidth="9.00390625" defaultRowHeight="12.75"/>
  <cols>
    <col min="1" max="1" width="51.00390625" style="0" customWidth="1"/>
    <col min="2" max="2" width="15.00390625" style="0" customWidth="1"/>
    <col min="3" max="3" width="15.625" style="0" customWidth="1"/>
  </cols>
  <sheetData>
    <row r="1" spans="1:3" ht="15">
      <c r="A1" s="20"/>
      <c r="B1" s="20"/>
      <c r="C1" s="21" t="s">
        <v>18</v>
      </c>
    </row>
    <row r="2" spans="1:3" ht="15" customHeight="1">
      <c r="A2" s="20"/>
      <c r="B2" s="20"/>
      <c r="C2" s="21" t="s">
        <v>76</v>
      </c>
    </row>
    <row r="3" spans="1:3" ht="15">
      <c r="A3" s="20"/>
      <c r="B3" s="20"/>
      <c r="C3" s="21"/>
    </row>
    <row r="4" spans="1:3" ht="15">
      <c r="A4" s="20"/>
      <c r="B4" s="20"/>
      <c r="C4" s="21"/>
    </row>
    <row r="5" spans="1:3" ht="15">
      <c r="A5" s="20"/>
      <c r="B5" s="20"/>
      <c r="C5" s="21"/>
    </row>
    <row r="6" spans="1:3" ht="132.75" customHeight="1">
      <c r="A6" s="129" t="s">
        <v>110</v>
      </c>
      <c r="B6" s="129"/>
      <c r="C6" s="129"/>
    </row>
    <row r="7" spans="1:3" ht="15.75">
      <c r="A7" s="22"/>
      <c r="B7" s="22"/>
      <c r="C7" s="22"/>
    </row>
    <row r="8" spans="1:3" ht="14.25">
      <c r="A8" s="26"/>
      <c r="B8" s="26"/>
      <c r="C8" s="27" t="s">
        <v>5</v>
      </c>
    </row>
    <row r="9" spans="1:4" ht="24" customHeight="1">
      <c r="A9" s="25" t="s">
        <v>56</v>
      </c>
      <c r="B9" s="25" t="s">
        <v>52</v>
      </c>
      <c r="C9" s="25" t="s">
        <v>81</v>
      </c>
      <c r="D9" s="5"/>
    </row>
    <row r="10" spans="1:3" ht="15">
      <c r="A10" s="28" t="s">
        <v>26</v>
      </c>
      <c r="B10" s="50">
        <f>SUM(B11:B19)</f>
        <v>2019885.2</v>
      </c>
      <c r="C10" s="50">
        <f>SUM(C11:C19)</f>
        <v>2019885.2</v>
      </c>
    </row>
    <row r="11" spans="1:3" ht="14.25">
      <c r="A11" s="16" t="s">
        <v>6</v>
      </c>
      <c r="B11" s="77">
        <v>1275653.9</v>
      </c>
      <c r="C11" s="113">
        <f>B11</f>
        <v>1275653.9</v>
      </c>
    </row>
    <row r="12" spans="1:3" ht="14.25">
      <c r="A12" s="17" t="s">
        <v>27</v>
      </c>
      <c r="B12" s="77">
        <v>149199.6</v>
      </c>
      <c r="C12" s="113">
        <f aca="true" t="shared" si="0" ref="C12:C19">B12</f>
        <v>149199.6</v>
      </c>
    </row>
    <row r="13" spans="1:3" ht="14.25">
      <c r="A13" s="16" t="s">
        <v>22</v>
      </c>
      <c r="B13" s="77">
        <v>83823</v>
      </c>
      <c r="C13" s="113">
        <f t="shared" si="0"/>
        <v>83823</v>
      </c>
    </row>
    <row r="14" spans="1:3" ht="14.25">
      <c r="A14" s="17" t="s">
        <v>32</v>
      </c>
      <c r="B14" s="77">
        <v>64161.4</v>
      </c>
      <c r="C14" s="113">
        <f t="shared" si="0"/>
        <v>64161.4</v>
      </c>
    </row>
    <row r="15" spans="1:3" ht="14.25">
      <c r="A15" s="17" t="s">
        <v>28</v>
      </c>
      <c r="B15" s="77">
        <v>34587.2</v>
      </c>
      <c r="C15" s="113">
        <f t="shared" si="0"/>
        <v>34587.2</v>
      </c>
    </row>
    <row r="16" spans="1:3" ht="14.25">
      <c r="A16" s="17" t="s">
        <v>33</v>
      </c>
      <c r="B16" s="77">
        <v>110398.8</v>
      </c>
      <c r="C16" s="113">
        <f t="shared" si="0"/>
        <v>110398.8</v>
      </c>
    </row>
    <row r="17" spans="1:3" ht="14.25">
      <c r="A17" s="17" t="s">
        <v>30</v>
      </c>
      <c r="B17" s="77">
        <v>59815.5</v>
      </c>
      <c r="C17" s="113">
        <f t="shared" si="0"/>
        <v>59815.5</v>
      </c>
    </row>
    <row r="18" spans="1:3" ht="14.25">
      <c r="A18" s="17" t="s">
        <v>31</v>
      </c>
      <c r="B18" s="77">
        <v>109865.1</v>
      </c>
      <c r="C18" s="113">
        <f t="shared" si="0"/>
        <v>109865.1</v>
      </c>
    </row>
    <row r="19" spans="1:3" ht="14.25">
      <c r="A19" s="48" t="s">
        <v>29</v>
      </c>
      <c r="B19" s="114">
        <v>132380.7</v>
      </c>
      <c r="C19" s="113">
        <f t="shared" si="0"/>
        <v>132380.7</v>
      </c>
    </row>
  </sheetData>
  <sheetProtection/>
  <mergeCells count="1">
    <mergeCell ref="A6:C6"/>
  </mergeCells>
  <printOptions/>
  <pageMargins left="0.7" right="0.7" top="0.75" bottom="0.75" header="0.3" footer="0.3"/>
  <pageSetup fitToHeight="0" fitToWidth="1"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theme="9" tint="-0.24997000396251678"/>
  </sheetPr>
  <dimension ref="A1:C20"/>
  <sheetViews>
    <sheetView view="pageBreakPreview" zoomScaleSheetLayoutView="100" zoomScalePageLayoutView="0" workbookViewId="0" topLeftCell="A1">
      <selection activeCell="C13" sqref="C13"/>
    </sheetView>
  </sheetViews>
  <sheetFormatPr defaultColWidth="9.00390625" defaultRowHeight="12.75"/>
  <cols>
    <col min="1" max="1" width="57.75390625" style="0" customWidth="1"/>
    <col min="2" max="2" width="15.875" style="0" customWidth="1"/>
    <col min="3" max="3" width="15.375" style="0" customWidth="1"/>
  </cols>
  <sheetData>
    <row r="1" spans="1:3" ht="15">
      <c r="A1" s="20"/>
      <c r="C1" s="21" t="s">
        <v>17</v>
      </c>
    </row>
    <row r="2" spans="1:3" ht="18">
      <c r="A2" s="20"/>
      <c r="C2" s="21" t="s">
        <v>76</v>
      </c>
    </row>
    <row r="3" spans="1:2" ht="15">
      <c r="A3" s="20"/>
      <c r="B3" s="21"/>
    </row>
    <row r="4" spans="1:2" ht="15">
      <c r="A4" s="20"/>
      <c r="B4" s="21"/>
    </row>
    <row r="5" spans="1:2" ht="15">
      <c r="A5" s="20"/>
      <c r="B5" s="21"/>
    </row>
    <row r="6" spans="1:3" ht="132.75" customHeight="1">
      <c r="A6" s="129" t="s">
        <v>111</v>
      </c>
      <c r="B6" s="129"/>
      <c r="C6" s="129"/>
    </row>
    <row r="7" spans="1:3" ht="15.75">
      <c r="A7" s="22"/>
      <c r="B7" s="22"/>
      <c r="C7" s="22"/>
    </row>
    <row r="8" spans="1:3" ht="14.25">
      <c r="A8" s="26"/>
      <c r="B8" s="26"/>
      <c r="C8" s="27" t="s">
        <v>5</v>
      </c>
    </row>
    <row r="9" spans="1:3" ht="24" customHeight="1">
      <c r="A9" s="25" t="s">
        <v>56</v>
      </c>
      <c r="B9" s="25" t="s">
        <v>52</v>
      </c>
      <c r="C9" s="25" t="s">
        <v>81</v>
      </c>
    </row>
    <row r="10" spans="1:3" ht="15">
      <c r="A10" s="28" t="s">
        <v>1</v>
      </c>
      <c r="B10" s="11">
        <f>SUM(B11:B19)</f>
        <v>46908.700000000004</v>
      </c>
      <c r="C10" s="11">
        <f>SUM(C11:C19)</f>
        <v>46908.700000000004</v>
      </c>
    </row>
    <row r="11" spans="1:3" ht="14.25">
      <c r="A11" s="16" t="s">
        <v>6</v>
      </c>
      <c r="B11" s="29">
        <v>5025.6</v>
      </c>
      <c r="C11" s="29">
        <f>B11</f>
        <v>5025.6</v>
      </c>
    </row>
    <row r="12" spans="1:3" ht="14.25">
      <c r="A12" s="17" t="s">
        <v>27</v>
      </c>
      <c r="B12" s="29">
        <v>7813.2</v>
      </c>
      <c r="C12" s="29">
        <f aca="true" t="shared" si="0" ref="C12:C19">B12</f>
        <v>7813.2</v>
      </c>
    </row>
    <row r="13" spans="1:3" ht="14.25">
      <c r="A13" s="16" t="s">
        <v>22</v>
      </c>
      <c r="B13" s="6">
        <v>4932.5</v>
      </c>
      <c r="C13" s="29">
        <f t="shared" si="0"/>
        <v>4932.5</v>
      </c>
    </row>
    <row r="14" spans="1:3" ht="14.25">
      <c r="A14" s="17" t="s">
        <v>32</v>
      </c>
      <c r="B14" s="6">
        <v>3773.9</v>
      </c>
      <c r="C14" s="29">
        <f t="shared" si="0"/>
        <v>3773.9</v>
      </c>
    </row>
    <row r="15" spans="1:3" ht="14.25">
      <c r="A15" s="17" t="s">
        <v>28</v>
      </c>
      <c r="B15" s="6">
        <v>3337.3</v>
      </c>
      <c r="C15" s="29">
        <f t="shared" si="0"/>
        <v>3337.3</v>
      </c>
    </row>
    <row r="16" spans="1:3" ht="14.25">
      <c r="A16" s="17" t="s">
        <v>33</v>
      </c>
      <c r="B16" s="6">
        <v>5300.4</v>
      </c>
      <c r="C16" s="29">
        <f t="shared" si="0"/>
        <v>5300.4</v>
      </c>
    </row>
    <row r="17" spans="1:3" ht="14.25">
      <c r="A17" s="17" t="s">
        <v>30</v>
      </c>
      <c r="B17" s="6">
        <v>4083.3</v>
      </c>
      <c r="C17" s="29">
        <f t="shared" si="0"/>
        <v>4083.3</v>
      </c>
    </row>
    <row r="18" spans="1:3" ht="14.25">
      <c r="A18" s="17" t="s">
        <v>31</v>
      </c>
      <c r="B18" s="6">
        <v>6988.7</v>
      </c>
      <c r="C18" s="29">
        <f t="shared" si="0"/>
        <v>6988.7</v>
      </c>
    </row>
    <row r="19" spans="1:3" ht="14.25">
      <c r="A19" s="48" t="s">
        <v>29</v>
      </c>
      <c r="B19" s="6">
        <v>5653.8</v>
      </c>
      <c r="C19" s="29">
        <f t="shared" si="0"/>
        <v>5653.8</v>
      </c>
    </row>
    <row r="20" spans="1:2" ht="12.75">
      <c r="A20" s="23"/>
      <c r="B20" s="23"/>
    </row>
  </sheetData>
  <sheetProtection/>
  <mergeCells count="1">
    <mergeCell ref="A6:C6"/>
  </mergeCells>
  <printOptions horizontalCentered="1"/>
  <pageMargins left="0.7874015748031497" right="0.3937007874015748" top="0.7874015748031497" bottom="0.7874015748031497" header="0.5118110236220472" footer="0.5118110236220472"/>
  <pageSetup horizontalDpi="600" verticalDpi="600" orientation="portrait" paperSize="9" scale="96" r:id="rId1"/>
</worksheet>
</file>

<file path=xl/worksheets/sheet32.xml><?xml version="1.0" encoding="utf-8"?>
<worksheet xmlns="http://schemas.openxmlformats.org/spreadsheetml/2006/main" xmlns:r="http://schemas.openxmlformats.org/officeDocument/2006/relationships">
  <sheetPr>
    <tabColor theme="9" tint="-0.24997000396251678"/>
  </sheetPr>
  <dimension ref="A1:C19"/>
  <sheetViews>
    <sheetView view="pageBreakPreview" zoomScale="97" zoomScaleSheetLayoutView="97" zoomScalePageLayoutView="0" workbookViewId="0" topLeftCell="A1">
      <selection activeCell="C14" sqref="C14"/>
    </sheetView>
  </sheetViews>
  <sheetFormatPr defaultColWidth="9.00390625" defaultRowHeight="12.75"/>
  <cols>
    <col min="1" max="1" width="58.25390625" style="0" customWidth="1"/>
    <col min="2" max="2" width="16.625" style="0" customWidth="1"/>
    <col min="3" max="3" width="13.25390625" style="0" customWidth="1"/>
  </cols>
  <sheetData>
    <row r="1" spans="1:3" ht="15">
      <c r="A1" s="20"/>
      <c r="C1" s="21" t="s">
        <v>16</v>
      </c>
    </row>
    <row r="2" spans="1:3" ht="18">
      <c r="A2" s="20"/>
      <c r="C2" s="21" t="s">
        <v>76</v>
      </c>
    </row>
    <row r="3" spans="1:2" ht="15">
      <c r="A3" s="20"/>
      <c r="B3" s="21"/>
    </row>
    <row r="4" spans="1:2" ht="15">
      <c r="A4" s="20"/>
      <c r="B4" s="21"/>
    </row>
    <row r="5" spans="1:2" ht="15">
      <c r="A5" s="20"/>
      <c r="B5" s="21"/>
    </row>
    <row r="6" spans="1:3" ht="137.25" customHeight="1">
      <c r="A6" s="129" t="s">
        <v>112</v>
      </c>
      <c r="B6" s="129"/>
      <c r="C6" s="129"/>
    </row>
    <row r="7" spans="1:3" ht="15.75">
      <c r="A7" s="22"/>
      <c r="B7" s="22"/>
      <c r="C7" s="22"/>
    </row>
    <row r="8" spans="1:3" ht="14.25">
      <c r="A8" s="26"/>
      <c r="B8" s="26"/>
      <c r="C8" s="27" t="s">
        <v>5</v>
      </c>
    </row>
    <row r="9" spans="1:3" ht="24" customHeight="1">
      <c r="A9" s="115" t="s">
        <v>56</v>
      </c>
      <c r="B9" s="115" t="s">
        <v>52</v>
      </c>
      <c r="C9" s="115" t="s">
        <v>81</v>
      </c>
    </row>
    <row r="10" spans="1:3" ht="15.75">
      <c r="A10" s="116" t="s">
        <v>64</v>
      </c>
      <c r="B10" s="96">
        <f>SUM(B11:B19)</f>
        <v>37321.200000000004</v>
      </c>
      <c r="C10" s="96">
        <f>SUM(C11:C19)</f>
        <v>37321.200000000004</v>
      </c>
    </row>
    <row r="11" spans="1:3" ht="15">
      <c r="A11" s="117" t="s">
        <v>6</v>
      </c>
      <c r="B11" s="97">
        <v>22422.9</v>
      </c>
      <c r="C11" s="97">
        <f>B11</f>
        <v>22422.9</v>
      </c>
    </row>
    <row r="12" spans="1:3" ht="15">
      <c r="A12" s="118" t="s">
        <v>27</v>
      </c>
      <c r="B12" s="97">
        <v>3131.6</v>
      </c>
      <c r="C12" s="97">
        <f aca="true" t="shared" si="0" ref="C12:C19">B12</f>
        <v>3131.6</v>
      </c>
    </row>
    <row r="13" spans="1:3" ht="15">
      <c r="A13" s="117" t="s">
        <v>22</v>
      </c>
      <c r="B13" s="98">
        <v>1507.8</v>
      </c>
      <c r="C13" s="97">
        <f t="shared" si="0"/>
        <v>1507.8</v>
      </c>
    </row>
    <row r="14" spans="1:3" ht="15">
      <c r="A14" s="118" t="s">
        <v>32</v>
      </c>
      <c r="B14" s="98">
        <v>721.7</v>
      </c>
      <c r="C14" s="97">
        <f t="shared" si="0"/>
        <v>721.7</v>
      </c>
    </row>
    <row r="15" spans="1:3" ht="15">
      <c r="A15" s="118" t="s">
        <v>28</v>
      </c>
      <c r="B15" s="98">
        <v>1412</v>
      </c>
      <c r="C15" s="97">
        <f t="shared" si="0"/>
        <v>1412</v>
      </c>
    </row>
    <row r="16" spans="1:3" ht="15">
      <c r="A16" s="118" t="s">
        <v>33</v>
      </c>
      <c r="B16" s="98">
        <v>2086.4</v>
      </c>
      <c r="C16" s="97">
        <f t="shared" si="0"/>
        <v>2086.4</v>
      </c>
    </row>
    <row r="17" spans="1:3" ht="15">
      <c r="A17" s="118" t="s">
        <v>30</v>
      </c>
      <c r="B17" s="98">
        <v>1216.7</v>
      </c>
      <c r="C17" s="97">
        <f t="shared" si="0"/>
        <v>1216.7</v>
      </c>
    </row>
    <row r="18" spans="1:3" ht="15">
      <c r="A18" s="118" t="s">
        <v>31</v>
      </c>
      <c r="B18" s="98">
        <v>1975.8</v>
      </c>
      <c r="C18" s="97">
        <f t="shared" si="0"/>
        <v>1975.8</v>
      </c>
    </row>
    <row r="19" spans="1:3" ht="15">
      <c r="A19" s="119" t="s">
        <v>29</v>
      </c>
      <c r="B19" s="98">
        <v>2846.3</v>
      </c>
      <c r="C19" s="97">
        <f t="shared" si="0"/>
        <v>2846.3</v>
      </c>
    </row>
  </sheetData>
  <sheetProtection/>
  <mergeCells count="1">
    <mergeCell ref="A6:C6"/>
  </mergeCells>
  <printOptions horizontalCentered="1"/>
  <pageMargins left="0.7874015748031497" right="0.3937007874015748" top="0.7874015748031497" bottom="0.7874015748031497" header="0.5118110236220472" footer="0.5118110236220472"/>
  <pageSetup horizontalDpi="600" verticalDpi="600" orientation="portrait" paperSize="9" scale="94" r:id="rId1"/>
</worksheet>
</file>

<file path=xl/worksheets/sheet33.xml><?xml version="1.0" encoding="utf-8"?>
<worksheet xmlns="http://schemas.openxmlformats.org/spreadsheetml/2006/main" xmlns:r="http://schemas.openxmlformats.org/officeDocument/2006/relationships">
  <sheetPr>
    <tabColor theme="9" tint="-0.24997000396251678"/>
  </sheetPr>
  <dimension ref="A1:C20"/>
  <sheetViews>
    <sheetView view="pageBreakPreview" zoomScaleSheetLayoutView="100" zoomScalePageLayoutView="0" workbookViewId="0" topLeftCell="A1">
      <selection activeCell="C11" sqref="C11:C19"/>
    </sheetView>
  </sheetViews>
  <sheetFormatPr defaultColWidth="9.00390625" defaultRowHeight="12.75"/>
  <cols>
    <col min="1" max="1" width="56.75390625" style="0" customWidth="1"/>
    <col min="2" max="2" width="19.25390625" style="0" customWidth="1"/>
    <col min="3" max="3" width="17.75390625" style="0" customWidth="1"/>
  </cols>
  <sheetData>
    <row r="1" spans="1:3" ht="15">
      <c r="A1" s="20"/>
      <c r="C1" s="21" t="s">
        <v>15</v>
      </c>
    </row>
    <row r="2" spans="1:3" ht="18">
      <c r="A2" s="20"/>
      <c r="C2" s="21" t="s">
        <v>76</v>
      </c>
    </row>
    <row r="3" spans="1:3" ht="15">
      <c r="A3" s="20"/>
      <c r="B3" s="21"/>
      <c r="C3" s="23"/>
    </row>
    <row r="4" spans="1:3" ht="15">
      <c r="A4" s="20"/>
      <c r="B4" s="21"/>
      <c r="C4" s="23"/>
    </row>
    <row r="5" spans="1:3" ht="15">
      <c r="A5" s="20"/>
      <c r="B5" s="21"/>
      <c r="C5" s="23"/>
    </row>
    <row r="6" spans="1:3" ht="114" customHeight="1">
      <c r="A6" s="129" t="s">
        <v>113</v>
      </c>
      <c r="B6" s="129"/>
      <c r="C6" s="129"/>
    </row>
    <row r="7" spans="1:3" ht="15.75">
      <c r="A7" s="22"/>
      <c r="B7" s="22"/>
      <c r="C7" s="23"/>
    </row>
    <row r="8" spans="1:3" ht="14.25">
      <c r="A8" s="26"/>
      <c r="C8" s="27" t="s">
        <v>5</v>
      </c>
    </row>
    <row r="9" spans="1:3" ht="24" customHeight="1">
      <c r="A9" s="25" t="s">
        <v>56</v>
      </c>
      <c r="B9" s="25" t="s">
        <v>52</v>
      </c>
      <c r="C9" s="25" t="s">
        <v>81</v>
      </c>
    </row>
    <row r="10" spans="1:3" ht="15">
      <c r="A10" s="28" t="s">
        <v>64</v>
      </c>
      <c r="B10" s="11">
        <f>SUM(B11:B19)</f>
        <v>15769.3</v>
      </c>
      <c r="C10" s="11">
        <f>SUM(C11:C19)</f>
        <v>15769.3</v>
      </c>
    </row>
    <row r="11" spans="1:3" ht="14.25">
      <c r="A11" s="16" t="s">
        <v>6</v>
      </c>
      <c r="B11" s="29">
        <v>2316.8</v>
      </c>
      <c r="C11" s="6">
        <f>B11</f>
        <v>2316.8</v>
      </c>
    </row>
    <row r="12" spans="1:3" ht="14.25">
      <c r="A12" s="17" t="s">
        <v>27</v>
      </c>
      <c r="B12" s="29">
        <v>1908.8</v>
      </c>
      <c r="C12" s="6">
        <f aca="true" t="shared" si="0" ref="C12:C19">B12</f>
        <v>1908.8</v>
      </c>
    </row>
    <row r="13" spans="1:3" ht="14.25">
      <c r="A13" s="16" t="s">
        <v>22</v>
      </c>
      <c r="B13" s="29">
        <v>1752.9</v>
      </c>
      <c r="C13" s="6">
        <f t="shared" si="0"/>
        <v>1752.9</v>
      </c>
    </row>
    <row r="14" spans="1:3" ht="14.25">
      <c r="A14" s="17" t="s">
        <v>32</v>
      </c>
      <c r="B14" s="29">
        <v>1041.7</v>
      </c>
      <c r="C14" s="6">
        <f t="shared" si="0"/>
        <v>1041.7</v>
      </c>
    </row>
    <row r="15" spans="1:3" ht="14.25">
      <c r="A15" s="17" t="s">
        <v>28</v>
      </c>
      <c r="B15" s="29">
        <v>1027.2</v>
      </c>
      <c r="C15" s="6">
        <f t="shared" si="0"/>
        <v>1027.2</v>
      </c>
    </row>
    <row r="16" spans="1:3" ht="14.25">
      <c r="A16" s="17" t="s">
        <v>33</v>
      </c>
      <c r="B16" s="29">
        <v>1752.9</v>
      </c>
      <c r="C16" s="6">
        <f t="shared" si="0"/>
        <v>1752.9</v>
      </c>
    </row>
    <row r="17" spans="1:3" ht="14.25">
      <c r="A17" s="17" t="s">
        <v>30</v>
      </c>
      <c r="B17" s="29">
        <v>2226.2</v>
      </c>
      <c r="C17" s="6">
        <f t="shared" si="0"/>
        <v>2226.2</v>
      </c>
    </row>
    <row r="18" spans="1:3" ht="14.25">
      <c r="A18" s="17" t="s">
        <v>31</v>
      </c>
      <c r="B18" s="29">
        <v>1752.9</v>
      </c>
      <c r="C18" s="6">
        <f t="shared" si="0"/>
        <v>1752.9</v>
      </c>
    </row>
    <row r="19" spans="1:3" ht="14.25">
      <c r="A19" s="48" t="s">
        <v>29</v>
      </c>
      <c r="B19" s="29">
        <v>1989.9</v>
      </c>
      <c r="C19" s="6">
        <f t="shared" si="0"/>
        <v>1989.9</v>
      </c>
    </row>
    <row r="20" spans="1:3" ht="12.75">
      <c r="A20" s="23"/>
      <c r="B20" s="23"/>
      <c r="C20" s="23"/>
    </row>
  </sheetData>
  <sheetProtection/>
  <mergeCells count="1">
    <mergeCell ref="A6:C6"/>
  </mergeCells>
  <printOptions horizontalCentered="1"/>
  <pageMargins left="0.7874015748031497" right="0.3937007874015748" top="0.7874015748031497" bottom="0.7874015748031497" header="0.5118110236220472" footer="0.5118110236220472"/>
  <pageSetup horizontalDpi="600" verticalDpi="600" orientation="portrait" paperSize="9" scale="94" r:id="rId1"/>
</worksheet>
</file>

<file path=xl/worksheets/sheet34.xml><?xml version="1.0" encoding="utf-8"?>
<worksheet xmlns="http://schemas.openxmlformats.org/spreadsheetml/2006/main" xmlns:r="http://schemas.openxmlformats.org/officeDocument/2006/relationships">
  <sheetPr>
    <tabColor theme="9" tint="0.39998000860214233"/>
    <pageSetUpPr fitToPage="1"/>
  </sheetPr>
  <dimension ref="A1:H14"/>
  <sheetViews>
    <sheetView view="pageBreakPreview" zoomScaleSheetLayoutView="100" zoomScalePageLayoutView="0" workbookViewId="0" topLeftCell="A1">
      <selection activeCell="W28" sqref="W28"/>
    </sheetView>
  </sheetViews>
  <sheetFormatPr defaultColWidth="9.00390625" defaultRowHeight="12.75"/>
  <cols>
    <col min="1" max="1" width="31.375" style="59" customWidth="1"/>
    <col min="2" max="2" width="15.00390625" style="59" customWidth="1"/>
    <col min="3" max="3" width="18.875" style="58" customWidth="1"/>
    <col min="4" max="4" width="17.25390625" style="59" customWidth="1"/>
    <col min="5" max="5" width="9.25390625" style="59" hidden="1" customWidth="1"/>
    <col min="6" max="6" width="13.625" style="59" customWidth="1"/>
    <col min="7" max="7" width="13.75390625" style="59" customWidth="1"/>
    <col min="8" max="8" width="15.125" style="59" customWidth="1"/>
    <col min="9" max="12" width="9.125" style="59" hidden="1" customWidth="1"/>
    <col min="13" max="16384" width="9.125" style="59" customWidth="1"/>
  </cols>
  <sheetData>
    <row r="1" ht="15">
      <c r="H1" s="21" t="s">
        <v>10</v>
      </c>
    </row>
    <row r="2" spans="1:8" ht="18">
      <c r="A2" s="58"/>
      <c r="C2" s="71"/>
      <c r="E2" s="69"/>
      <c r="F2" s="69"/>
      <c r="H2" s="21" t="s">
        <v>76</v>
      </c>
    </row>
    <row r="3" spans="1:8" ht="136.5" customHeight="1">
      <c r="A3" s="129" t="s">
        <v>114</v>
      </c>
      <c r="B3" s="129"/>
      <c r="C3" s="129"/>
      <c r="D3" s="129"/>
      <c r="E3" s="129"/>
      <c r="F3" s="129"/>
      <c r="G3" s="129"/>
      <c r="H3" s="129"/>
    </row>
    <row r="4" ht="14.25">
      <c r="A4" s="58"/>
    </row>
    <row r="5" spans="1:8" ht="14.25">
      <c r="A5" s="58"/>
      <c r="H5" s="27" t="s">
        <v>5</v>
      </c>
    </row>
    <row r="6" spans="1:8" ht="51.75" customHeight="1">
      <c r="A6" s="141" t="s">
        <v>56</v>
      </c>
      <c r="B6" s="141" t="s">
        <v>55</v>
      </c>
      <c r="C6" s="152" t="s">
        <v>35</v>
      </c>
      <c r="D6" s="152"/>
      <c r="F6" s="141" t="s">
        <v>115</v>
      </c>
      <c r="G6" s="152" t="s">
        <v>35</v>
      </c>
      <c r="H6" s="152"/>
    </row>
    <row r="7" spans="1:8" ht="60.75" customHeight="1">
      <c r="A7" s="141"/>
      <c r="B7" s="141"/>
      <c r="C7" s="152" t="s">
        <v>34</v>
      </c>
      <c r="D7" s="152" t="s">
        <v>21</v>
      </c>
      <c r="F7" s="141"/>
      <c r="G7" s="152" t="s">
        <v>34</v>
      </c>
      <c r="H7" s="152" t="s">
        <v>21</v>
      </c>
    </row>
    <row r="8" spans="1:8" ht="10.5" customHeight="1" hidden="1">
      <c r="A8" s="141"/>
      <c r="B8" s="141"/>
      <c r="C8" s="152"/>
      <c r="D8" s="152"/>
      <c r="F8" s="141"/>
      <c r="G8" s="152"/>
      <c r="H8" s="152"/>
    </row>
    <row r="9" spans="1:8" ht="171" customHeight="1" hidden="1">
      <c r="A9" s="141"/>
      <c r="B9" s="141"/>
      <c r="C9" s="152"/>
      <c r="D9" s="152"/>
      <c r="F9" s="141"/>
      <c r="G9" s="152"/>
      <c r="H9" s="152"/>
    </row>
    <row r="10" spans="1:8" ht="14.25">
      <c r="A10" s="49" t="s">
        <v>64</v>
      </c>
      <c r="B10" s="72">
        <f>SUM(B11:B14)</f>
        <v>133125.7</v>
      </c>
      <c r="C10" s="72">
        <f>SUM(C11:C14)</f>
        <v>120622.8</v>
      </c>
      <c r="D10" s="72">
        <f>SUM(D11:D14)</f>
        <v>12502.9</v>
      </c>
      <c r="F10" s="72">
        <f>SUM(F11:F14)</f>
        <v>133125.7</v>
      </c>
      <c r="G10" s="72">
        <f>SUM(G11:G14)</f>
        <v>120622.8</v>
      </c>
      <c r="H10" s="72">
        <f>SUM(H11:H14)</f>
        <v>12502.9</v>
      </c>
    </row>
    <row r="11" spans="1:8" ht="14.25">
      <c r="A11" s="16" t="s">
        <v>6</v>
      </c>
      <c r="B11" s="72">
        <f>C11+D11</f>
        <v>131264.2</v>
      </c>
      <c r="C11" s="6">
        <v>118761.3</v>
      </c>
      <c r="D11" s="38">
        <v>12502.9</v>
      </c>
      <c r="F11" s="72">
        <f>G11+H11</f>
        <v>131264.2</v>
      </c>
      <c r="G11" s="6">
        <v>118761.3</v>
      </c>
      <c r="H11" s="38">
        <v>12502.9</v>
      </c>
    </row>
    <row r="12" spans="1:8" ht="15.75" customHeight="1">
      <c r="A12" s="17" t="s">
        <v>27</v>
      </c>
      <c r="B12" s="72">
        <f>C12+D12</f>
        <v>620.5</v>
      </c>
      <c r="C12" s="6">
        <v>620.5</v>
      </c>
      <c r="D12" s="38"/>
      <c r="F12" s="72">
        <f>G12+H12</f>
        <v>620.5</v>
      </c>
      <c r="G12" s="6">
        <v>620.5</v>
      </c>
      <c r="H12" s="38"/>
    </row>
    <row r="13" spans="1:8" ht="14.25">
      <c r="A13" s="16" t="s">
        <v>22</v>
      </c>
      <c r="B13" s="72">
        <f>C13+D13</f>
        <v>620.5</v>
      </c>
      <c r="C13" s="6">
        <v>620.5</v>
      </c>
      <c r="D13" s="38"/>
      <c r="F13" s="72">
        <f>G13+H13</f>
        <v>620.5</v>
      </c>
      <c r="G13" s="6">
        <v>620.5</v>
      </c>
      <c r="H13" s="38"/>
    </row>
    <row r="14" spans="1:8" ht="14.25">
      <c r="A14" s="17" t="s">
        <v>30</v>
      </c>
      <c r="B14" s="72">
        <f>C14+D14</f>
        <v>620.5</v>
      </c>
      <c r="C14" s="78">
        <v>620.5</v>
      </c>
      <c r="D14" s="57"/>
      <c r="F14" s="72">
        <f>G14+H14</f>
        <v>620.5</v>
      </c>
      <c r="G14" s="78">
        <v>620.5</v>
      </c>
      <c r="H14" s="57"/>
    </row>
  </sheetData>
  <sheetProtection/>
  <mergeCells count="10">
    <mergeCell ref="F6:F9"/>
    <mergeCell ref="G6:H6"/>
    <mergeCell ref="G7:G9"/>
    <mergeCell ref="H7:H9"/>
    <mergeCell ref="A3:H3"/>
    <mergeCell ref="A6:A9"/>
    <mergeCell ref="B6:B9"/>
    <mergeCell ref="C6:D6"/>
    <mergeCell ref="C7:C9"/>
    <mergeCell ref="D7:D9"/>
  </mergeCells>
  <printOptions horizontalCentered="1"/>
  <pageMargins left="0.7874015748031497" right="0.3937007874015748" top="0.7874015748031497" bottom="0.7874015748031497" header="0.5118110236220472" footer="0.5118110236220472"/>
  <pageSetup fitToHeight="0"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sheetPr>
    <tabColor theme="9" tint="-0.24997000396251678"/>
  </sheetPr>
  <dimension ref="A1:C20"/>
  <sheetViews>
    <sheetView view="pageBreakPreview" zoomScaleSheetLayoutView="100" zoomScalePageLayoutView="0" workbookViewId="0" topLeftCell="A1">
      <selection activeCell="B20" sqref="B20"/>
    </sheetView>
  </sheetViews>
  <sheetFormatPr defaultColWidth="9.00390625" defaultRowHeight="12.75"/>
  <cols>
    <col min="1" max="1" width="68.125" style="0" customWidth="1"/>
    <col min="2" max="2" width="15.875" style="0" customWidth="1"/>
    <col min="3" max="3" width="12.25390625" style="0" customWidth="1"/>
  </cols>
  <sheetData>
    <row r="1" spans="1:3" ht="15">
      <c r="A1" s="20"/>
      <c r="C1" s="21" t="s">
        <v>11</v>
      </c>
    </row>
    <row r="2" spans="1:3" ht="18">
      <c r="A2" s="20"/>
      <c r="C2" s="21" t="s">
        <v>76</v>
      </c>
    </row>
    <row r="3" spans="1:3" ht="15">
      <c r="A3" s="20"/>
      <c r="B3" s="21"/>
      <c r="C3" s="23"/>
    </row>
    <row r="4" spans="1:3" ht="15">
      <c r="A4" s="20"/>
      <c r="B4" s="21"/>
      <c r="C4" s="23"/>
    </row>
    <row r="5" spans="1:3" ht="15">
      <c r="A5" s="20"/>
      <c r="B5" s="21"/>
      <c r="C5" s="23"/>
    </row>
    <row r="6" spans="1:3" ht="113.25" customHeight="1">
      <c r="A6" s="153" t="s">
        <v>116</v>
      </c>
      <c r="B6" s="153"/>
      <c r="C6" s="153"/>
    </row>
    <row r="7" spans="1:3" ht="15.75">
      <c r="A7" s="22"/>
      <c r="B7" s="22"/>
      <c r="C7" s="23"/>
    </row>
    <row r="8" spans="1:3" ht="14.25">
      <c r="A8" s="26"/>
      <c r="B8" s="27" t="s">
        <v>5</v>
      </c>
      <c r="C8" s="23"/>
    </row>
    <row r="9" spans="1:3" ht="24" customHeight="1">
      <c r="A9" s="25" t="s">
        <v>56</v>
      </c>
      <c r="B9" s="82" t="s">
        <v>52</v>
      </c>
      <c r="C9" s="82" t="s">
        <v>81</v>
      </c>
    </row>
    <row r="10" spans="1:3" ht="15">
      <c r="A10" s="28" t="s">
        <v>64</v>
      </c>
      <c r="B10" s="11">
        <f>SUM(B11:B19)</f>
        <v>13415.600000000002</v>
      </c>
      <c r="C10" s="11">
        <f>SUM(C11:C19)</f>
        <v>13415.600000000002</v>
      </c>
    </row>
    <row r="11" spans="1:3" ht="14.25">
      <c r="A11" s="16" t="s">
        <v>6</v>
      </c>
      <c r="B11" s="29">
        <v>3541.3</v>
      </c>
      <c r="C11" s="6">
        <f>B11</f>
        <v>3541.3</v>
      </c>
    </row>
    <row r="12" spans="1:3" ht="14.25">
      <c r="A12" s="17" t="s">
        <v>27</v>
      </c>
      <c r="B12" s="29">
        <v>1254.5</v>
      </c>
      <c r="C12" s="6">
        <f aca="true" t="shared" si="0" ref="C12:C19">B12</f>
        <v>1254.5</v>
      </c>
    </row>
    <row r="13" spans="1:3" ht="14.25">
      <c r="A13" s="16" t="s">
        <v>22</v>
      </c>
      <c r="B13" s="6">
        <v>1326.4</v>
      </c>
      <c r="C13" s="6">
        <f t="shared" si="0"/>
        <v>1326.4</v>
      </c>
    </row>
    <row r="14" spans="1:3" ht="14.25">
      <c r="A14" s="17" t="s">
        <v>32</v>
      </c>
      <c r="B14" s="6">
        <v>687.5</v>
      </c>
      <c r="C14" s="6">
        <f t="shared" si="0"/>
        <v>687.5</v>
      </c>
    </row>
    <row r="15" spans="1:3" ht="14.25">
      <c r="A15" s="17" t="s">
        <v>28</v>
      </c>
      <c r="B15" s="6">
        <v>1291.6</v>
      </c>
      <c r="C15" s="6">
        <f t="shared" si="0"/>
        <v>1291.6</v>
      </c>
    </row>
    <row r="16" spans="1:3" ht="14.25">
      <c r="A16" s="17" t="s">
        <v>33</v>
      </c>
      <c r="B16" s="6">
        <v>1266.5</v>
      </c>
      <c r="C16" s="6">
        <f t="shared" si="0"/>
        <v>1266.5</v>
      </c>
    </row>
    <row r="17" spans="1:3" ht="14.25">
      <c r="A17" s="17" t="s">
        <v>30</v>
      </c>
      <c r="B17" s="6">
        <v>1284</v>
      </c>
      <c r="C17" s="6">
        <f t="shared" si="0"/>
        <v>1284</v>
      </c>
    </row>
    <row r="18" spans="1:3" ht="14.25">
      <c r="A18" s="17" t="s">
        <v>31</v>
      </c>
      <c r="B18" s="6">
        <v>1336.1</v>
      </c>
      <c r="C18" s="6">
        <f t="shared" si="0"/>
        <v>1336.1</v>
      </c>
    </row>
    <row r="19" spans="1:3" ht="14.25">
      <c r="A19" s="48" t="s">
        <v>29</v>
      </c>
      <c r="B19" s="6">
        <v>1427.7</v>
      </c>
      <c r="C19" s="6">
        <f t="shared" si="0"/>
        <v>1427.7</v>
      </c>
    </row>
    <row r="20" spans="1:3" ht="12.75">
      <c r="A20" s="23"/>
      <c r="B20" s="23"/>
      <c r="C20" s="23"/>
    </row>
  </sheetData>
  <sheetProtection/>
  <mergeCells count="1">
    <mergeCell ref="A6:C6"/>
  </mergeCells>
  <printOptions horizontalCentered="1"/>
  <pageMargins left="0.7874015748031497" right="0.3937007874015748" top="0.7874015748031497" bottom="0.7874015748031497" header="0.5118110236220472" footer="0.5118110236220472"/>
  <pageSetup horizontalDpi="600" verticalDpi="600" orientation="portrait" paperSize="9" scale="90" r:id="rId1"/>
</worksheet>
</file>

<file path=xl/worksheets/sheet36.xml><?xml version="1.0" encoding="utf-8"?>
<worksheet xmlns="http://schemas.openxmlformats.org/spreadsheetml/2006/main" xmlns:r="http://schemas.openxmlformats.org/officeDocument/2006/relationships">
  <sheetPr>
    <tabColor theme="9" tint="-0.24997000396251678"/>
    <pageSetUpPr fitToPage="1"/>
  </sheetPr>
  <dimension ref="A1:G22"/>
  <sheetViews>
    <sheetView zoomScaleSheetLayoutView="75" zoomScalePageLayoutView="0" workbookViewId="0" topLeftCell="A1">
      <selection activeCell="G13" sqref="G13"/>
    </sheetView>
  </sheetViews>
  <sheetFormatPr defaultColWidth="9.00390625" defaultRowHeight="12.75"/>
  <cols>
    <col min="1" max="1" width="34.25390625" style="0" customWidth="1"/>
    <col min="2" max="3" width="10.75390625" style="0" customWidth="1"/>
    <col min="4" max="4" width="33.625" style="0" customWidth="1"/>
    <col min="5" max="5" width="44.625" style="0" customWidth="1"/>
    <col min="6" max="6" width="39.625" style="0" customWidth="1"/>
    <col min="7" max="7" width="47.375" style="0" customWidth="1"/>
  </cols>
  <sheetData>
    <row r="1" spans="1:7" ht="15">
      <c r="A1" s="20"/>
      <c r="G1" s="21" t="s">
        <v>14</v>
      </c>
    </row>
    <row r="2" spans="1:7" ht="18">
      <c r="A2" s="20"/>
      <c r="G2" s="21" t="s">
        <v>76</v>
      </c>
    </row>
    <row r="3" spans="1:5" ht="15" hidden="1">
      <c r="A3" s="20"/>
      <c r="E3" s="21"/>
    </row>
    <row r="4" spans="1:5" ht="15">
      <c r="A4" s="20"/>
      <c r="E4" s="21"/>
    </row>
    <row r="5" spans="1:5" ht="15">
      <c r="A5" s="20"/>
      <c r="E5" s="21"/>
    </row>
    <row r="6" spans="1:3" ht="15">
      <c r="A6" s="20"/>
      <c r="B6" s="21"/>
      <c r="C6" s="21"/>
    </row>
    <row r="7" spans="1:7" ht="62.25" customHeight="1">
      <c r="A7" s="129" t="s">
        <v>117</v>
      </c>
      <c r="B7" s="129"/>
      <c r="C7" s="129"/>
      <c r="D7" s="129"/>
      <c r="E7" s="129"/>
      <c r="F7" s="129"/>
      <c r="G7" s="129"/>
    </row>
    <row r="8" spans="1:7" ht="15.75">
      <c r="A8" s="141" t="s">
        <v>56</v>
      </c>
      <c r="B8" s="154" t="s">
        <v>26</v>
      </c>
      <c r="C8" s="154"/>
      <c r="D8" s="155" t="s">
        <v>52</v>
      </c>
      <c r="E8" s="155"/>
      <c r="F8" s="156" t="s">
        <v>81</v>
      </c>
      <c r="G8" s="157"/>
    </row>
    <row r="9" spans="1:7" ht="17.25" customHeight="1">
      <c r="A9" s="141"/>
      <c r="B9" s="154"/>
      <c r="C9" s="154"/>
      <c r="D9" s="159" t="s">
        <v>35</v>
      </c>
      <c r="E9" s="158"/>
      <c r="F9" s="158" t="s">
        <v>35</v>
      </c>
      <c r="G9" s="158"/>
    </row>
    <row r="10" spans="1:7" ht="57.75" customHeight="1">
      <c r="A10" s="141"/>
      <c r="B10" s="154"/>
      <c r="C10" s="154"/>
      <c r="D10" s="160" t="s">
        <v>23</v>
      </c>
      <c r="E10" s="152" t="s">
        <v>24</v>
      </c>
      <c r="F10" s="152" t="s">
        <v>23</v>
      </c>
      <c r="G10" s="152" t="s">
        <v>24</v>
      </c>
    </row>
    <row r="11" spans="1:7" ht="12.75" customHeight="1" hidden="1">
      <c r="A11" s="141"/>
      <c r="B11" s="99"/>
      <c r="C11" s="93"/>
      <c r="D11" s="160"/>
      <c r="E11" s="152"/>
      <c r="F11" s="152"/>
      <c r="G11" s="152"/>
    </row>
    <row r="12" spans="1:7" ht="220.5" customHeight="1">
      <c r="A12" s="141"/>
      <c r="B12" s="100" t="s">
        <v>52</v>
      </c>
      <c r="C12" s="25" t="s">
        <v>81</v>
      </c>
      <c r="D12" s="101" t="s">
        <v>36</v>
      </c>
      <c r="E12" s="82" t="s">
        <v>118</v>
      </c>
      <c r="F12" s="25" t="s">
        <v>36</v>
      </c>
      <c r="G12" s="82" t="s">
        <v>118</v>
      </c>
    </row>
    <row r="13" spans="1:7" ht="15">
      <c r="A13" s="28" t="s">
        <v>64</v>
      </c>
      <c r="B13" s="79">
        <f>D13+E13</f>
        <v>46289.8</v>
      </c>
      <c r="C13" s="79">
        <f>SUM(C14:C22)</f>
        <v>46289.8</v>
      </c>
      <c r="D13" s="80">
        <f>SUM(D14:D22)</f>
        <v>35986.5</v>
      </c>
      <c r="E13" s="80">
        <f>SUM(E14:E22)</f>
        <v>10303.300000000001</v>
      </c>
      <c r="F13" s="80">
        <f>SUM(F14:F22)</f>
        <v>35986.5</v>
      </c>
      <c r="G13" s="80">
        <f>SUM(G14:G22)</f>
        <v>10303.300000000001</v>
      </c>
    </row>
    <row r="14" spans="1:7" ht="14.25">
      <c r="A14" s="16" t="s">
        <v>6</v>
      </c>
      <c r="B14" s="81">
        <f>D14+E14</f>
        <v>18961.7</v>
      </c>
      <c r="C14" s="81">
        <f>F14+G14</f>
        <v>18961.7</v>
      </c>
      <c r="D14" s="29">
        <v>15002.5</v>
      </c>
      <c r="E14" s="38">
        <v>3959.2</v>
      </c>
      <c r="F14" s="29">
        <v>15002.5</v>
      </c>
      <c r="G14" s="38">
        <f>E14</f>
        <v>3959.2</v>
      </c>
    </row>
    <row r="15" spans="1:7" ht="14.25">
      <c r="A15" s="17" t="s">
        <v>27</v>
      </c>
      <c r="B15" s="81">
        <f aca="true" t="shared" si="0" ref="B15:B22">D15+E15</f>
        <v>4467.9</v>
      </c>
      <c r="C15" s="81">
        <f aca="true" t="shared" si="1" ref="C15:C22">F15+G15</f>
        <v>4467.9</v>
      </c>
      <c r="D15" s="29">
        <v>3370</v>
      </c>
      <c r="E15" s="38">
        <v>1097.9</v>
      </c>
      <c r="F15" s="29">
        <v>3370</v>
      </c>
      <c r="G15" s="38">
        <f aca="true" t="shared" si="2" ref="G15:G22">E15</f>
        <v>1097.9</v>
      </c>
    </row>
    <row r="16" spans="1:7" ht="14.25">
      <c r="A16" s="16" t="s">
        <v>22</v>
      </c>
      <c r="B16" s="81">
        <f t="shared" si="0"/>
        <v>3148.5</v>
      </c>
      <c r="C16" s="81">
        <f t="shared" si="1"/>
        <v>3148.5</v>
      </c>
      <c r="D16" s="6">
        <v>2510</v>
      </c>
      <c r="E16" s="38">
        <v>638.5</v>
      </c>
      <c r="F16" s="6">
        <v>2510</v>
      </c>
      <c r="G16" s="38">
        <f t="shared" si="2"/>
        <v>638.5</v>
      </c>
    </row>
    <row r="17" spans="1:7" ht="14.25">
      <c r="A17" s="17" t="s">
        <v>32</v>
      </c>
      <c r="B17" s="81">
        <f t="shared" si="0"/>
        <v>2790.3</v>
      </c>
      <c r="C17" s="81">
        <f t="shared" si="1"/>
        <v>2790.3</v>
      </c>
      <c r="D17" s="6">
        <v>2245</v>
      </c>
      <c r="E17" s="38">
        <v>545.3</v>
      </c>
      <c r="F17" s="6">
        <v>2245</v>
      </c>
      <c r="G17" s="38">
        <f t="shared" si="2"/>
        <v>545.3</v>
      </c>
    </row>
    <row r="18" spans="1:7" ht="14.25">
      <c r="A18" s="17" t="s">
        <v>28</v>
      </c>
      <c r="B18" s="81">
        <f t="shared" si="0"/>
        <v>3023</v>
      </c>
      <c r="C18" s="81">
        <f t="shared" si="1"/>
        <v>3023</v>
      </c>
      <c r="D18" s="6">
        <v>2463</v>
      </c>
      <c r="E18" s="38">
        <v>560</v>
      </c>
      <c r="F18" s="6">
        <v>2463</v>
      </c>
      <c r="G18" s="38">
        <f t="shared" si="2"/>
        <v>560</v>
      </c>
    </row>
    <row r="19" spans="1:7" ht="14.25">
      <c r="A19" s="17" t="s">
        <v>33</v>
      </c>
      <c r="B19" s="81">
        <f t="shared" si="0"/>
        <v>2985.8</v>
      </c>
      <c r="C19" s="81">
        <f t="shared" si="1"/>
        <v>2985.8</v>
      </c>
      <c r="D19" s="6">
        <v>2325</v>
      </c>
      <c r="E19" s="38">
        <v>660.8</v>
      </c>
      <c r="F19" s="6">
        <v>2325</v>
      </c>
      <c r="G19" s="38">
        <f t="shared" si="2"/>
        <v>660.8</v>
      </c>
    </row>
    <row r="20" spans="1:7" ht="14.25">
      <c r="A20" s="17" t="s">
        <v>30</v>
      </c>
      <c r="B20" s="81">
        <f t="shared" si="0"/>
        <v>2786.3</v>
      </c>
      <c r="C20" s="81">
        <f t="shared" si="1"/>
        <v>2786.3</v>
      </c>
      <c r="D20" s="6">
        <v>2236</v>
      </c>
      <c r="E20" s="38">
        <v>550.3</v>
      </c>
      <c r="F20" s="6">
        <v>2236</v>
      </c>
      <c r="G20" s="38">
        <f t="shared" si="2"/>
        <v>550.3</v>
      </c>
    </row>
    <row r="21" spans="1:7" ht="14.25">
      <c r="A21" s="17" t="s">
        <v>31</v>
      </c>
      <c r="B21" s="81">
        <f t="shared" si="0"/>
        <v>3471.8</v>
      </c>
      <c r="C21" s="81">
        <f t="shared" si="1"/>
        <v>3471.8</v>
      </c>
      <c r="D21" s="6">
        <v>2360</v>
      </c>
      <c r="E21" s="38">
        <v>1111.8</v>
      </c>
      <c r="F21" s="6">
        <v>2360</v>
      </c>
      <c r="G21" s="38">
        <f t="shared" si="2"/>
        <v>1111.8</v>
      </c>
    </row>
    <row r="22" spans="1:7" ht="14.25">
      <c r="A22" s="48" t="s">
        <v>29</v>
      </c>
      <c r="B22" s="81">
        <f t="shared" si="0"/>
        <v>4654.5</v>
      </c>
      <c r="C22" s="81">
        <f t="shared" si="1"/>
        <v>4654.5</v>
      </c>
      <c r="D22" s="6">
        <v>3475</v>
      </c>
      <c r="E22" s="38">
        <v>1179.5</v>
      </c>
      <c r="F22" s="6">
        <v>3475</v>
      </c>
      <c r="G22" s="38">
        <f t="shared" si="2"/>
        <v>1179.5</v>
      </c>
    </row>
  </sheetData>
  <sheetProtection/>
  <mergeCells count="11">
    <mergeCell ref="A7:G7"/>
    <mergeCell ref="E10:E11"/>
    <mergeCell ref="D9:E9"/>
    <mergeCell ref="D10:D11"/>
    <mergeCell ref="A8:A12"/>
    <mergeCell ref="B8:C10"/>
    <mergeCell ref="D8:E8"/>
    <mergeCell ref="F8:G8"/>
    <mergeCell ref="F9:G9"/>
    <mergeCell ref="F10:F11"/>
    <mergeCell ref="G10:G11"/>
  </mergeCells>
  <printOptions horizontalCentered="1"/>
  <pageMargins left="0.7874015748031497" right="0.3937007874015748" top="0.7874015748031497" bottom="0.7874015748031497" header="0.5118110236220472" footer="0.5118110236220472"/>
  <pageSetup fitToHeight="0" fitToWidth="1" horizontalDpi="600" verticalDpi="600" orientation="landscape" paperSize="9" scale="61" r:id="rId1"/>
</worksheet>
</file>

<file path=xl/worksheets/sheet37.xml><?xml version="1.0" encoding="utf-8"?>
<worksheet xmlns="http://schemas.openxmlformats.org/spreadsheetml/2006/main" xmlns:r="http://schemas.openxmlformats.org/officeDocument/2006/relationships">
  <sheetPr>
    <tabColor theme="9" tint="-0.24997000396251678"/>
  </sheetPr>
  <dimension ref="A1:D19"/>
  <sheetViews>
    <sheetView zoomScalePageLayoutView="0" workbookViewId="0" topLeftCell="A1">
      <selection activeCell="B10" sqref="B10"/>
    </sheetView>
  </sheetViews>
  <sheetFormatPr defaultColWidth="9.00390625" defaultRowHeight="12.75"/>
  <cols>
    <col min="1" max="1" width="51.25390625" style="0" customWidth="1"/>
    <col min="2" max="2" width="16.375" style="0" customWidth="1"/>
    <col min="3" max="3" width="17.875" style="0" customWidth="1"/>
    <col min="5" max="5" width="12.125" style="0" bestFit="1" customWidth="1"/>
  </cols>
  <sheetData>
    <row r="1" spans="1:4" ht="15">
      <c r="A1" s="20"/>
      <c r="C1" s="21" t="s">
        <v>12</v>
      </c>
      <c r="D1" s="23"/>
    </row>
    <row r="2" spans="1:4" ht="18">
      <c r="A2" s="20"/>
      <c r="B2" s="20"/>
      <c r="C2" s="21" t="s">
        <v>76</v>
      </c>
      <c r="D2" s="23"/>
    </row>
    <row r="3" spans="1:4" ht="15">
      <c r="A3" s="20"/>
      <c r="B3" s="20"/>
      <c r="C3" s="21"/>
      <c r="D3" s="23"/>
    </row>
    <row r="4" spans="1:4" ht="15" hidden="1">
      <c r="A4" s="20"/>
      <c r="B4" s="20"/>
      <c r="C4" s="21"/>
      <c r="D4" s="23"/>
    </row>
    <row r="5" spans="1:4" ht="15">
      <c r="A5" s="20"/>
      <c r="B5" s="20"/>
      <c r="C5" s="21"/>
      <c r="D5" s="23"/>
    </row>
    <row r="6" spans="1:4" ht="111" customHeight="1">
      <c r="A6" s="129" t="s">
        <v>119</v>
      </c>
      <c r="B6" s="129"/>
      <c r="C6" s="129"/>
      <c r="D6" s="23"/>
    </row>
    <row r="7" spans="1:4" ht="15.75">
      <c r="A7" s="22"/>
      <c r="B7" s="22"/>
      <c r="C7" s="22"/>
      <c r="D7" s="23"/>
    </row>
    <row r="8" spans="1:4" ht="14.25">
      <c r="A8" s="26"/>
      <c r="B8" s="26"/>
      <c r="C8" s="27" t="s">
        <v>5</v>
      </c>
      <c r="D8" s="23"/>
    </row>
    <row r="9" spans="1:4" ht="24" customHeight="1">
      <c r="A9" s="25" t="s">
        <v>56</v>
      </c>
      <c r="B9" s="25" t="s">
        <v>52</v>
      </c>
      <c r="C9" s="25" t="s">
        <v>81</v>
      </c>
      <c r="D9" s="36"/>
    </row>
    <row r="10" spans="1:4" ht="15">
      <c r="A10" s="28" t="s">
        <v>64</v>
      </c>
      <c r="B10" s="11">
        <f>SUM(B11:B19)</f>
        <v>1382130.0999999999</v>
      </c>
      <c r="C10" s="11">
        <f>SUM(C11:C19)</f>
        <v>1382130.0999999999</v>
      </c>
      <c r="D10" s="35"/>
    </row>
    <row r="11" spans="1:4" ht="14.25">
      <c r="A11" s="16" t="s">
        <v>6</v>
      </c>
      <c r="B11" s="56">
        <v>886945.1</v>
      </c>
      <c r="C11" s="29">
        <f>B11</f>
        <v>886945.1</v>
      </c>
      <c r="D11" s="23"/>
    </row>
    <row r="12" spans="1:4" ht="14.25">
      <c r="A12" s="17" t="s">
        <v>27</v>
      </c>
      <c r="B12" s="56">
        <v>95896.5</v>
      </c>
      <c r="C12" s="29">
        <f aca="true" t="shared" si="0" ref="C12:C19">B12</f>
        <v>95896.5</v>
      </c>
      <c r="D12" s="23"/>
    </row>
    <row r="13" spans="1:4" ht="14.25">
      <c r="A13" s="16" t="s">
        <v>22</v>
      </c>
      <c r="B13" s="56">
        <v>65409.2</v>
      </c>
      <c r="C13" s="29">
        <f t="shared" si="0"/>
        <v>65409.2</v>
      </c>
      <c r="D13" s="23"/>
    </row>
    <row r="14" spans="1:4" ht="14.25">
      <c r="A14" s="17" t="s">
        <v>32</v>
      </c>
      <c r="B14" s="56">
        <v>31777.3</v>
      </c>
      <c r="C14" s="29">
        <f t="shared" si="0"/>
        <v>31777.3</v>
      </c>
      <c r="D14" s="23"/>
    </row>
    <row r="15" spans="1:4" ht="14.25">
      <c r="A15" s="17" t="s">
        <v>28</v>
      </c>
      <c r="B15" s="56">
        <v>28454.9</v>
      </c>
      <c r="C15" s="29">
        <f t="shared" si="0"/>
        <v>28454.9</v>
      </c>
      <c r="D15" s="23"/>
    </row>
    <row r="16" spans="1:4" ht="14.25">
      <c r="A16" s="17" t="s">
        <v>33</v>
      </c>
      <c r="B16" s="56">
        <v>64115.8</v>
      </c>
      <c r="C16" s="29">
        <f t="shared" si="0"/>
        <v>64115.8</v>
      </c>
      <c r="D16" s="23"/>
    </row>
    <row r="17" spans="1:4" ht="14.25">
      <c r="A17" s="17" t="s">
        <v>30</v>
      </c>
      <c r="B17" s="56">
        <v>38247.8</v>
      </c>
      <c r="C17" s="29">
        <f t="shared" si="0"/>
        <v>38247.8</v>
      </c>
      <c r="D17" s="23"/>
    </row>
    <row r="18" spans="1:3" ht="14.25">
      <c r="A18" s="17" t="s">
        <v>31</v>
      </c>
      <c r="B18" s="56">
        <v>81484.4</v>
      </c>
      <c r="C18" s="29">
        <f t="shared" si="0"/>
        <v>81484.4</v>
      </c>
    </row>
    <row r="19" spans="1:3" ht="14.25">
      <c r="A19" s="48" t="s">
        <v>29</v>
      </c>
      <c r="B19" s="89">
        <v>89799.1</v>
      </c>
      <c r="C19" s="29">
        <f t="shared" si="0"/>
        <v>89799.1</v>
      </c>
    </row>
  </sheetData>
  <sheetProtection/>
  <mergeCells count="1">
    <mergeCell ref="A6:C6"/>
  </mergeCells>
  <printOptions/>
  <pageMargins left="0.7" right="0.7" top="0.75" bottom="0.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tabColor theme="9" tint="-0.24997000396251678"/>
  </sheetPr>
  <dimension ref="A1:C15"/>
  <sheetViews>
    <sheetView view="pageBreakPreview" zoomScaleSheetLayoutView="100" zoomScalePageLayoutView="0" workbookViewId="0" topLeftCell="A1">
      <selection activeCell="T19" sqref="T19"/>
    </sheetView>
  </sheetViews>
  <sheetFormatPr defaultColWidth="9.00390625" defaultRowHeight="12.75"/>
  <cols>
    <col min="1" max="1" width="53.125" style="0" customWidth="1"/>
    <col min="2" max="2" width="17.625" style="0" customWidth="1"/>
    <col min="3" max="3" width="13.00390625" style="0" customWidth="1"/>
  </cols>
  <sheetData>
    <row r="1" spans="1:3" ht="15">
      <c r="A1" s="20"/>
      <c r="C1" s="21" t="s">
        <v>7</v>
      </c>
    </row>
    <row r="2" spans="1:3" ht="18">
      <c r="A2" s="20"/>
      <c r="C2" s="21" t="s">
        <v>76</v>
      </c>
    </row>
    <row r="3" spans="1:3" ht="15">
      <c r="A3" s="20"/>
      <c r="C3" s="21"/>
    </row>
    <row r="4" ht="15">
      <c r="A4" s="20"/>
    </row>
    <row r="5" ht="15">
      <c r="A5" s="20"/>
    </row>
    <row r="6" spans="1:3" ht="15" customHeight="1">
      <c r="A6" s="129" t="s">
        <v>120</v>
      </c>
      <c r="B6" s="129"/>
      <c r="C6" s="129"/>
    </row>
    <row r="7" spans="1:3" ht="151.5" customHeight="1">
      <c r="A7" s="129"/>
      <c r="B7" s="129"/>
      <c r="C7" s="129"/>
    </row>
    <row r="8" spans="1:3" ht="15" customHeight="1">
      <c r="A8" s="26"/>
      <c r="C8" s="27" t="s">
        <v>5</v>
      </c>
    </row>
    <row r="9" spans="1:3" ht="15" customHeight="1">
      <c r="A9" s="25" t="s">
        <v>56</v>
      </c>
      <c r="B9" s="92" t="s">
        <v>52</v>
      </c>
      <c r="C9" s="92" t="s">
        <v>81</v>
      </c>
    </row>
    <row r="10" spans="1:3" ht="15" customHeight="1">
      <c r="A10" s="28" t="s">
        <v>64</v>
      </c>
      <c r="B10" s="50">
        <f>SUM(B11:B15)</f>
        <v>1778.1000000000001</v>
      </c>
      <c r="C10" s="50">
        <f>SUM(C11:C15)</f>
        <v>1778.1000000000001</v>
      </c>
    </row>
    <row r="11" spans="1:3" ht="15.75" customHeight="1">
      <c r="A11" s="16" t="s">
        <v>6</v>
      </c>
      <c r="B11" s="91">
        <v>888.6</v>
      </c>
      <c r="C11" s="38">
        <f>B11</f>
        <v>888.6</v>
      </c>
    </row>
    <row r="12" spans="1:3" ht="14.25" customHeight="1">
      <c r="A12" s="17" t="s">
        <v>27</v>
      </c>
      <c r="B12" s="91">
        <v>274.7</v>
      </c>
      <c r="C12" s="38">
        <f>B12</f>
        <v>274.7</v>
      </c>
    </row>
    <row r="13" spans="1:3" ht="15.75" customHeight="1">
      <c r="A13" s="16" t="s">
        <v>22</v>
      </c>
      <c r="B13" s="51">
        <v>273.7</v>
      </c>
      <c r="C13" s="38">
        <f>B13</f>
        <v>273.7</v>
      </c>
    </row>
    <row r="14" spans="1:3" ht="14.25">
      <c r="A14" s="17" t="s">
        <v>32</v>
      </c>
      <c r="B14" s="91">
        <v>102.2</v>
      </c>
      <c r="C14" s="38">
        <f>B14</f>
        <v>102.2</v>
      </c>
    </row>
    <row r="15" spans="1:3" ht="14.25">
      <c r="A15" s="48" t="s">
        <v>29</v>
      </c>
      <c r="B15" s="38">
        <v>238.9</v>
      </c>
      <c r="C15" s="38">
        <f>B15</f>
        <v>238.9</v>
      </c>
    </row>
  </sheetData>
  <sheetProtection/>
  <mergeCells count="1">
    <mergeCell ref="A6:C7"/>
  </mergeCells>
  <printOptions horizontalCentered="1"/>
  <pageMargins left="0.7874015748031497" right="0.3937007874015748" top="0.7874015748031497" bottom="0.7874015748031497" header="0.5118110236220472" footer="0.5118110236220472"/>
  <pageSetup horizontalDpi="600" verticalDpi="600" orientation="portrait" paperSize="9" r:id="rId1"/>
  <colBreaks count="1" manualBreakCount="1">
    <brk id="3" max="19" man="1"/>
  </colBreaks>
</worksheet>
</file>

<file path=xl/worksheets/sheet39.xml><?xml version="1.0" encoding="utf-8"?>
<worksheet xmlns="http://schemas.openxmlformats.org/spreadsheetml/2006/main" xmlns:r="http://schemas.openxmlformats.org/officeDocument/2006/relationships">
  <sheetPr>
    <tabColor theme="9" tint="-0.24997000396251678"/>
  </sheetPr>
  <dimension ref="A1:D20"/>
  <sheetViews>
    <sheetView view="pageBreakPreview" zoomScaleSheetLayoutView="100" zoomScalePageLayoutView="0" workbookViewId="0" topLeftCell="A1">
      <selection activeCell="K11" sqref="K11"/>
    </sheetView>
  </sheetViews>
  <sheetFormatPr defaultColWidth="9.00390625" defaultRowHeight="12.75"/>
  <cols>
    <col min="1" max="1" width="49.875" style="0" customWidth="1"/>
    <col min="2" max="2" width="15.00390625" style="0" customWidth="1"/>
    <col min="3" max="3" width="11.875" style="0" customWidth="1"/>
    <col min="4" max="4" width="12.125" style="0" bestFit="1" customWidth="1"/>
  </cols>
  <sheetData>
    <row r="1" spans="1:3" ht="15">
      <c r="A1" s="20"/>
      <c r="C1" s="21" t="s">
        <v>13</v>
      </c>
    </row>
    <row r="2" spans="1:3" ht="18">
      <c r="A2" s="20"/>
      <c r="C2" s="21" t="s">
        <v>76</v>
      </c>
    </row>
    <row r="3" spans="1:3" ht="15">
      <c r="A3" s="20"/>
      <c r="B3" s="21"/>
      <c r="C3" s="23"/>
    </row>
    <row r="4" spans="1:3" ht="15" hidden="1">
      <c r="A4" s="20"/>
      <c r="B4" s="21"/>
      <c r="C4" s="23"/>
    </row>
    <row r="5" spans="1:3" ht="15">
      <c r="A5" s="20"/>
      <c r="B5" s="21"/>
      <c r="C5" s="23"/>
    </row>
    <row r="6" spans="1:3" ht="116.25" customHeight="1">
      <c r="A6" s="153" t="s">
        <v>121</v>
      </c>
      <c r="B6" s="153"/>
      <c r="C6" s="153"/>
    </row>
    <row r="7" spans="1:3" ht="15.75">
      <c r="A7" s="22"/>
      <c r="B7" s="22"/>
      <c r="C7" s="23"/>
    </row>
    <row r="8" spans="1:3" ht="14.25">
      <c r="A8" s="26"/>
      <c r="C8" s="27" t="s">
        <v>5</v>
      </c>
    </row>
    <row r="9" spans="1:3" ht="24" customHeight="1">
      <c r="A9" s="25" t="s">
        <v>56</v>
      </c>
      <c r="B9" s="82" t="s">
        <v>52</v>
      </c>
      <c r="C9" s="82" t="s">
        <v>81</v>
      </c>
    </row>
    <row r="10" spans="1:3" ht="15">
      <c r="A10" s="28" t="s">
        <v>64</v>
      </c>
      <c r="B10" s="11">
        <f>SUM(B11:B19)</f>
        <v>11314.2</v>
      </c>
      <c r="C10" s="11">
        <f>SUM(C11:C19)</f>
        <v>11314.2</v>
      </c>
    </row>
    <row r="11" spans="1:3" ht="14.25">
      <c r="A11" s="16" t="s">
        <v>6</v>
      </c>
      <c r="B11" s="29">
        <v>2355.5</v>
      </c>
      <c r="C11" s="6">
        <f>B11</f>
        <v>2355.5</v>
      </c>
    </row>
    <row r="12" spans="1:3" ht="14.25">
      <c r="A12" s="17" t="s">
        <v>27</v>
      </c>
      <c r="B12" s="29">
        <v>1277.8</v>
      </c>
      <c r="C12" s="6">
        <f aca="true" t="shared" si="0" ref="C12:C19">B12</f>
        <v>1277.8</v>
      </c>
    </row>
    <row r="13" spans="1:3" ht="14.25">
      <c r="A13" s="16" t="s">
        <v>22</v>
      </c>
      <c r="B13" s="6">
        <v>1106.2</v>
      </c>
      <c r="C13" s="6">
        <f t="shared" si="0"/>
        <v>1106.2</v>
      </c>
    </row>
    <row r="14" spans="1:3" ht="14.25">
      <c r="A14" s="17" t="s">
        <v>32</v>
      </c>
      <c r="B14" s="6">
        <v>1145.1</v>
      </c>
      <c r="C14" s="6">
        <f t="shared" si="0"/>
        <v>1145.1</v>
      </c>
    </row>
    <row r="15" spans="1:3" ht="14.25">
      <c r="A15" s="17" t="s">
        <v>28</v>
      </c>
      <c r="B15" s="6">
        <v>1082.1</v>
      </c>
      <c r="C15" s="6">
        <f t="shared" si="0"/>
        <v>1082.1</v>
      </c>
    </row>
    <row r="16" spans="1:3" ht="14.25">
      <c r="A16" s="17" t="s">
        <v>33</v>
      </c>
      <c r="B16" s="6">
        <v>1027.3</v>
      </c>
      <c r="C16" s="6">
        <f t="shared" si="0"/>
        <v>1027.3</v>
      </c>
    </row>
    <row r="17" spans="1:3" ht="14.25">
      <c r="A17" s="17" t="s">
        <v>30</v>
      </c>
      <c r="B17" s="6">
        <v>1086.3</v>
      </c>
      <c r="C17" s="6">
        <f t="shared" si="0"/>
        <v>1086.3</v>
      </c>
    </row>
    <row r="18" spans="1:3" ht="14.25">
      <c r="A18" s="17" t="s">
        <v>31</v>
      </c>
      <c r="B18" s="6">
        <v>1039.1</v>
      </c>
      <c r="C18" s="6">
        <f t="shared" si="0"/>
        <v>1039.1</v>
      </c>
    </row>
    <row r="19" spans="1:4" ht="14.25">
      <c r="A19" s="48" t="s">
        <v>29</v>
      </c>
      <c r="B19" s="6">
        <v>1194.8</v>
      </c>
      <c r="C19" s="6">
        <f t="shared" si="0"/>
        <v>1194.8</v>
      </c>
      <c r="D19" s="37"/>
    </row>
    <row r="20" spans="1:2" ht="14.25">
      <c r="A20" s="13"/>
      <c r="B20" s="13"/>
    </row>
  </sheetData>
  <sheetProtection/>
  <mergeCells count="1">
    <mergeCell ref="A6:C6"/>
  </mergeCells>
  <printOptions horizontalCentered="1"/>
  <pageMargins left="0.7874015748031497" right="0.3937007874015748"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4" tint="-0.24997000396251678"/>
  </sheetPr>
  <dimension ref="A1:C24"/>
  <sheetViews>
    <sheetView zoomScalePageLayoutView="0" workbookViewId="0" topLeftCell="A1">
      <selection activeCell="C22" sqref="C22"/>
    </sheetView>
  </sheetViews>
  <sheetFormatPr defaultColWidth="9.00390625" defaultRowHeight="12.75"/>
  <cols>
    <col min="1" max="1" width="54.00390625" style="0" customWidth="1"/>
    <col min="2" max="2" width="17.125" style="0" customWidth="1"/>
    <col min="3" max="3" width="13.00390625" style="0" customWidth="1"/>
  </cols>
  <sheetData>
    <row r="1" spans="2:3" ht="18">
      <c r="B1" s="52"/>
      <c r="C1" s="53" t="s">
        <v>71</v>
      </c>
    </row>
    <row r="2" spans="2:3" ht="15">
      <c r="B2" s="52"/>
      <c r="C2" s="53" t="s">
        <v>0</v>
      </c>
    </row>
    <row r="3" spans="2:3" ht="15">
      <c r="B3" s="52"/>
      <c r="C3" s="53" t="s">
        <v>78</v>
      </c>
    </row>
    <row r="4" spans="1:3" ht="15" customHeight="1">
      <c r="A4" s="127" t="s">
        <v>79</v>
      </c>
      <c r="B4" s="127"/>
      <c r="C4" s="127"/>
    </row>
    <row r="5" spans="2:3" ht="15" customHeight="1">
      <c r="B5" s="55"/>
      <c r="C5" s="55"/>
    </row>
    <row r="6" spans="2:3" ht="15">
      <c r="B6" s="20"/>
      <c r="C6" s="21" t="s">
        <v>8</v>
      </c>
    </row>
    <row r="7" spans="1:2" ht="15">
      <c r="A7" s="20"/>
      <c r="B7" s="21"/>
    </row>
    <row r="8" spans="1:2" ht="15">
      <c r="A8" s="20"/>
      <c r="B8" s="21"/>
    </row>
    <row r="9" spans="1:3" ht="170.25" customHeight="1">
      <c r="A9" s="129" t="s">
        <v>84</v>
      </c>
      <c r="B9" s="129"/>
      <c r="C9" s="129"/>
    </row>
    <row r="10" spans="1:2" ht="15.75">
      <c r="A10" s="22"/>
      <c r="B10" s="22"/>
    </row>
    <row r="11" spans="1:3" ht="14.25">
      <c r="A11" s="23"/>
      <c r="C11" s="24" t="s">
        <v>3</v>
      </c>
    </row>
    <row r="12" spans="1:3" ht="21.75" customHeight="1">
      <c r="A12" s="9" t="s">
        <v>56</v>
      </c>
      <c r="B12" s="10" t="s">
        <v>52</v>
      </c>
      <c r="C12" s="10" t="s">
        <v>81</v>
      </c>
    </row>
    <row r="13" spans="1:3" ht="18" customHeight="1">
      <c r="A13" s="14" t="s">
        <v>64</v>
      </c>
      <c r="B13" s="11">
        <f>SUM(B15:B24)</f>
        <v>629500</v>
      </c>
      <c r="C13" s="11">
        <f>SUM(C15:C24)</f>
        <v>629500</v>
      </c>
    </row>
    <row r="14" spans="1:3" ht="15" hidden="1">
      <c r="A14" s="15" t="s">
        <v>2</v>
      </c>
      <c r="B14" s="11"/>
      <c r="C14" s="47"/>
    </row>
    <row r="15" spans="1:3" ht="14.25" customHeight="1">
      <c r="A15" s="49" t="s">
        <v>6</v>
      </c>
      <c r="B15" s="29">
        <v>71427</v>
      </c>
      <c r="C15" s="38">
        <f>B15</f>
        <v>71427</v>
      </c>
    </row>
    <row r="16" spans="1:3" ht="17.25" customHeight="1" hidden="1">
      <c r="A16" s="49"/>
      <c r="B16" s="29"/>
      <c r="C16" s="47"/>
    </row>
    <row r="17" spans="1:3" ht="14.25">
      <c r="A17" s="18" t="s">
        <v>27</v>
      </c>
      <c r="B17" s="6">
        <v>92118</v>
      </c>
      <c r="C17" s="6">
        <f>B17</f>
        <v>92118</v>
      </c>
    </row>
    <row r="18" spans="1:3" ht="14.25">
      <c r="A18" s="18" t="s">
        <v>22</v>
      </c>
      <c r="B18" s="6">
        <v>55654</v>
      </c>
      <c r="C18" s="6">
        <f aca="true" t="shared" si="0" ref="C18:C24">B18</f>
        <v>55654</v>
      </c>
    </row>
    <row r="19" spans="1:3" ht="14.25">
      <c r="A19" s="19" t="s">
        <v>32</v>
      </c>
      <c r="B19" s="6">
        <v>115876</v>
      </c>
      <c r="C19" s="6">
        <f t="shared" si="0"/>
        <v>115876</v>
      </c>
    </row>
    <row r="20" spans="1:3" ht="13.5" customHeight="1">
      <c r="A20" s="19" t="s">
        <v>28</v>
      </c>
      <c r="B20" s="6">
        <v>76249</v>
      </c>
      <c r="C20" s="6">
        <f t="shared" si="0"/>
        <v>76249</v>
      </c>
    </row>
    <row r="21" spans="1:3" ht="14.25">
      <c r="A21" s="19" t="s">
        <v>33</v>
      </c>
      <c r="B21" s="6">
        <v>35242</v>
      </c>
      <c r="C21" s="6">
        <f t="shared" si="0"/>
        <v>35242</v>
      </c>
    </row>
    <row r="22" spans="1:3" ht="14.25">
      <c r="A22" s="19" t="s">
        <v>30</v>
      </c>
      <c r="B22" s="6"/>
      <c r="C22" s="6"/>
    </row>
    <row r="23" spans="1:3" ht="14.25">
      <c r="A23" s="19" t="s">
        <v>31</v>
      </c>
      <c r="B23" s="6">
        <v>48430</v>
      </c>
      <c r="C23" s="6">
        <f t="shared" si="0"/>
        <v>48430</v>
      </c>
    </row>
    <row r="24" spans="1:3" ht="14.25">
      <c r="A24" s="19" t="s">
        <v>29</v>
      </c>
      <c r="B24" s="6">
        <v>134504</v>
      </c>
      <c r="C24" s="6">
        <f t="shared" si="0"/>
        <v>134504</v>
      </c>
    </row>
  </sheetData>
  <sheetProtection/>
  <mergeCells count="2">
    <mergeCell ref="A9:C9"/>
    <mergeCell ref="A4:C4"/>
  </mergeCells>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tabColor theme="9" tint="-0.24997000396251678"/>
    <pageSetUpPr fitToPage="1"/>
  </sheetPr>
  <dimension ref="A1:G22"/>
  <sheetViews>
    <sheetView zoomScalePageLayoutView="0" workbookViewId="0" topLeftCell="A1">
      <selection activeCell="J11" sqref="J11"/>
    </sheetView>
  </sheetViews>
  <sheetFormatPr defaultColWidth="9.00390625" defaultRowHeight="12.75"/>
  <cols>
    <col min="1" max="1" width="42.875" style="0" customWidth="1"/>
    <col min="2" max="2" width="15.00390625" style="0" customWidth="1"/>
    <col min="3" max="3" width="26.75390625" style="0" customWidth="1"/>
    <col min="4" max="4" width="27.25390625" style="0" customWidth="1"/>
    <col min="5" max="5" width="13.375" style="0" customWidth="1"/>
    <col min="6" max="6" width="25.875" style="0" customWidth="1"/>
    <col min="7" max="7" width="32.375" style="0" customWidth="1"/>
  </cols>
  <sheetData>
    <row r="1" spans="6:7" ht="16.5">
      <c r="F1" s="102"/>
      <c r="G1" s="121" t="s">
        <v>77</v>
      </c>
    </row>
    <row r="2" spans="6:7" ht="15">
      <c r="F2" s="102"/>
      <c r="G2" s="121" t="s">
        <v>0</v>
      </c>
    </row>
    <row r="3" spans="6:7" ht="15">
      <c r="F3" s="102"/>
      <c r="G3" s="121" t="s">
        <v>78</v>
      </c>
    </row>
    <row r="4" spans="5:7" ht="15" customHeight="1">
      <c r="E4" s="55"/>
      <c r="F4" s="161" t="s">
        <v>106</v>
      </c>
      <c r="G4" s="161"/>
    </row>
    <row r="5" spans="5:7" ht="15" customHeight="1">
      <c r="E5" s="55"/>
      <c r="G5" s="55"/>
    </row>
    <row r="6" ht="15">
      <c r="G6" s="21" t="s">
        <v>8</v>
      </c>
    </row>
    <row r="7" spans="1:2" ht="15">
      <c r="A7" s="20"/>
      <c r="B7" s="21"/>
    </row>
    <row r="8" spans="1:7" ht="63.75" customHeight="1">
      <c r="A8" s="129" t="s">
        <v>122</v>
      </c>
      <c r="B8" s="129"/>
      <c r="C8" s="129"/>
      <c r="D8" s="129"/>
      <c r="E8" s="129"/>
      <c r="F8" s="129"/>
      <c r="G8" s="129"/>
    </row>
    <row r="9" spans="1:7" ht="15">
      <c r="A9" s="20"/>
      <c r="B9" s="7"/>
      <c r="C9" s="7"/>
      <c r="D9" s="21"/>
      <c r="E9" s="7"/>
      <c r="F9" s="7"/>
      <c r="G9" s="21" t="s">
        <v>25</v>
      </c>
    </row>
    <row r="10" spans="1:7" ht="31.5" customHeight="1">
      <c r="A10" s="141" t="s">
        <v>56</v>
      </c>
      <c r="B10" s="141" t="s">
        <v>52</v>
      </c>
      <c r="C10" s="158" t="s">
        <v>65</v>
      </c>
      <c r="D10" s="158"/>
      <c r="E10" s="141" t="s">
        <v>81</v>
      </c>
      <c r="F10" s="158" t="s">
        <v>65</v>
      </c>
      <c r="G10" s="158"/>
    </row>
    <row r="11" spans="1:7" ht="81.75" customHeight="1">
      <c r="A11" s="141"/>
      <c r="B11" s="141"/>
      <c r="C11" s="120" t="s">
        <v>68</v>
      </c>
      <c r="D11" s="120" t="s">
        <v>69</v>
      </c>
      <c r="E11" s="141"/>
      <c r="F11" s="120" t="s">
        <v>68</v>
      </c>
      <c r="G11" s="120" t="s">
        <v>69</v>
      </c>
    </row>
    <row r="12" spans="1:7" ht="198.75" customHeight="1">
      <c r="A12" s="141"/>
      <c r="B12" s="141"/>
      <c r="C12" s="25" t="s">
        <v>66</v>
      </c>
      <c r="D12" s="82" t="s">
        <v>67</v>
      </c>
      <c r="E12" s="141"/>
      <c r="F12" s="25" t="s">
        <v>66</v>
      </c>
      <c r="G12" s="82" t="s">
        <v>67</v>
      </c>
    </row>
    <row r="13" spans="1:7" ht="15">
      <c r="A13" s="28" t="s">
        <v>64</v>
      </c>
      <c r="B13" s="79">
        <f>C13+D13</f>
        <v>81641</v>
      </c>
      <c r="C13" s="80">
        <f>SUM(C14:C22)</f>
        <v>70979.7</v>
      </c>
      <c r="D13" s="80">
        <f>SUM(D14:D22)</f>
        <v>10661.3</v>
      </c>
      <c r="E13" s="79">
        <f>F13+G13</f>
        <v>81641</v>
      </c>
      <c r="F13" s="80">
        <f>SUM(F14:F22)</f>
        <v>70979.7</v>
      </c>
      <c r="G13" s="80">
        <f>SUM(G14:G22)</f>
        <v>10661.3</v>
      </c>
    </row>
    <row r="14" spans="1:7" ht="14.25">
      <c r="A14" s="16" t="s">
        <v>6</v>
      </c>
      <c r="B14" s="81">
        <f aca="true" t="shared" si="0" ref="B14:B22">C14+D14</f>
        <v>7984.3</v>
      </c>
      <c r="C14" s="29">
        <v>6989.3</v>
      </c>
      <c r="D14" s="38">
        <v>995</v>
      </c>
      <c r="E14" s="81">
        <f aca="true" t="shared" si="1" ref="E14:E22">F14+G14</f>
        <v>7984.3</v>
      </c>
      <c r="F14" s="29">
        <v>6989.3</v>
      </c>
      <c r="G14" s="38">
        <v>995</v>
      </c>
    </row>
    <row r="15" spans="1:7" ht="14.25">
      <c r="A15" s="17" t="s">
        <v>27</v>
      </c>
      <c r="B15" s="81">
        <f t="shared" si="0"/>
        <v>14016.1</v>
      </c>
      <c r="C15" s="29">
        <v>11829.7</v>
      </c>
      <c r="D15" s="38">
        <v>2186.4</v>
      </c>
      <c r="E15" s="81">
        <f t="shared" si="1"/>
        <v>14016.1</v>
      </c>
      <c r="F15" s="29">
        <v>11829.7</v>
      </c>
      <c r="G15" s="38">
        <v>2186.4</v>
      </c>
    </row>
    <row r="16" spans="1:7" ht="14.25">
      <c r="A16" s="16" t="s">
        <v>22</v>
      </c>
      <c r="B16" s="81">
        <f t="shared" si="0"/>
        <v>10920.8</v>
      </c>
      <c r="C16" s="6">
        <v>9227.5</v>
      </c>
      <c r="D16" s="38">
        <v>1693.3</v>
      </c>
      <c r="E16" s="81">
        <f t="shared" si="1"/>
        <v>10920.8</v>
      </c>
      <c r="F16" s="6">
        <v>9227.5</v>
      </c>
      <c r="G16" s="38">
        <v>1693.3</v>
      </c>
    </row>
    <row r="17" spans="1:7" ht="14.25">
      <c r="A17" s="17" t="s">
        <v>32</v>
      </c>
      <c r="B17" s="81">
        <f t="shared" si="0"/>
        <v>3907.5</v>
      </c>
      <c r="C17" s="6">
        <v>3163.5</v>
      </c>
      <c r="D17" s="38">
        <v>744</v>
      </c>
      <c r="E17" s="81">
        <f t="shared" si="1"/>
        <v>3907.5</v>
      </c>
      <c r="F17" s="6">
        <v>3163.5</v>
      </c>
      <c r="G17" s="38">
        <v>744</v>
      </c>
    </row>
    <row r="18" spans="1:7" ht="14.25">
      <c r="A18" s="17" t="s">
        <v>28</v>
      </c>
      <c r="B18" s="81">
        <f t="shared" si="0"/>
        <v>5186</v>
      </c>
      <c r="C18" s="6">
        <v>4601.9</v>
      </c>
      <c r="D18" s="38">
        <v>584.1</v>
      </c>
      <c r="E18" s="81">
        <f t="shared" si="1"/>
        <v>5186</v>
      </c>
      <c r="F18" s="6">
        <v>4601.9</v>
      </c>
      <c r="G18" s="38">
        <v>584.1</v>
      </c>
    </row>
    <row r="19" spans="1:7" ht="14.25">
      <c r="A19" s="17" t="s">
        <v>33</v>
      </c>
      <c r="B19" s="81">
        <f t="shared" si="0"/>
        <v>7816.099999999999</v>
      </c>
      <c r="C19" s="6">
        <v>6974.7</v>
      </c>
      <c r="D19" s="38">
        <v>841.4</v>
      </c>
      <c r="E19" s="81">
        <f t="shared" si="1"/>
        <v>7816.099999999999</v>
      </c>
      <c r="F19" s="6">
        <v>6974.7</v>
      </c>
      <c r="G19" s="38">
        <v>841.4</v>
      </c>
    </row>
    <row r="20" spans="1:7" ht="14.25">
      <c r="A20" s="17" t="s">
        <v>30</v>
      </c>
      <c r="B20" s="81">
        <f t="shared" si="0"/>
        <v>7631.599999999999</v>
      </c>
      <c r="C20" s="6">
        <v>6906.7</v>
      </c>
      <c r="D20" s="38">
        <v>724.9</v>
      </c>
      <c r="E20" s="81">
        <f t="shared" si="1"/>
        <v>7631.599999999999</v>
      </c>
      <c r="F20" s="6">
        <v>6906.7</v>
      </c>
      <c r="G20" s="38">
        <v>724.9</v>
      </c>
    </row>
    <row r="21" spans="1:7" ht="14.25">
      <c r="A21" s="17" t="s">
        <v>31</v>
      </c>
      <c r="B21" s="81">
        <f t="shared" si="0"/>
        <v>10625.1</v>
      </c>
      <c r="C21" s="6">
        <v>9203.5</v>
      </c>
      <c r="D21" s="38">
        <v>1421.6</v>
      </c>
      <c r="E21" s="81">
        <f t="shared" si="1"/>
        <v>10625.1</v>
      </c>
      <c r="F21" s="6">
        <v>9203.5</v>
      </c>
      <c r="G21" s="38">
        <v>1421.6</v>
      </c>
    </row>
    <row r="22" spans="1:7" ht="14.25">
      <c r="A22" s="48" t="s">
        <v>29</v>
      </c>
      <c r="B22" s="81">
        <f t="shared" si="0"/>
        <v>13553.5</v>
      </c>
      <c r="C22" s="6">
        <v>12082.9</v>
      </c>
      <c r="D22" s="38">
        <v>1470.6</v>
      </c>
      <c r="E22" s="81">
        <f t="shared" si="1"/>
        <v>13553.5</v>
      </c>
      <c r="F22" s="6">
        <v>12082.9</v>
      </c>
      <c r="G22" s="38">
        <v>1470.6</v>
      </c>
    </row>
  </sheetData>
  <sheetProtection/>
  <mergeCells count="7">
    <mergeCell ref="F4:G4"/>
    <mergeCell ref="A8:G8"/>
    <mergeCell ref="A10:A12"/>
    <mergeCell ref="B10:B12"/>
    <mergeCell ref="C10:D10"/>
    <mergeCell ref="E10:E12"/>
    <mergeCell ref="F10:G10"/>
  </mergeCells>
  <printOptions horizontalCentered="1"/>
  <pageMargins left="0.7874015748031497" right="0.3937007874015748" top="0.7874015748031497" bottom="0.7874015748031497" header="0.5118110236220472" footer="0.5118110236220472"/>
  <pageSetup fitToHeight="0" fitToWidth="1" horizontalDpi="600" verticalDpi="600" orientation="landscape" paperSize="9" scale="74" r:id="rId1"/>
</worksheet>
</file>

<file path=xl/worksheets/sheet41.xml><?xml version="1.0" encoding="utf-8"?>
<worksheet xmlns="http://schemas.openxmlformats.org/spreadsheetml/2006/main" xmlns:r="http://schemas.openxmlformats.org/officeDocument/2006/relationships">
  <dimension ref="A3:C24"/>
  <sheetViews>
    <sheetView tabSelected="1" zoomScalePageLayoutView="0" workbookViewId="0" topLeftCell="A1">
      <selection activeCell="C6" sqref="C6"/>
    </sheetView>
  </sheetViews>
  <sheetFormatPr defaultColWidth="9.00390625" defaultRowHeight="12.75"/>
  <cols>
    <col min="1" max="1" width="14.25390625" style="0" customWidth="1"/>
    <col min="2" max="2" width="15.625" style="0" customWidth="1"/>
    <col min="3" max="3" width="15.875" style="0" customWidth="1"/>
  </cols>
  <sheetData>
    <row r="3" spans="1:3" ht="12.75">
      <c r="A3" s="47" t="s">
        <v>44</v>
      </c>
      <c r="B3" s="84">
        <f>'Дотац. на выравн. (ГО)2019,2020'!B11+'Дотац. на выравн.П-2019,2020'!B11+'Дотация на сбаланс.-2019,2020'!B11</f>
        <v>2228000</v>
      </c>
      <c r="C3" s="84">
        <f>'Дотац. на выравн. (ГО)2019,2020'!C11+'Дотац. на выравн.П-2019,2020'!C11+'Дотация на сбаланс.-2019,2020'!C11</f>
        <v>2228000</v>
      </c>
    </row>
    <row r="4" spans="1:3" ht="12.75">
      <c r="A4" s="47"/>
      <c r="B4" s="84"/>
      <c r="C4" s="47"/>
    </row>
    <row r="5" spans="1:3" ht="12.75">
      <c r="A5" s="47" t="s">
        <v>45</v>
      </c>
      <c r="B5" s="84">
        <f>'Субсиди.комм.усл.и зарпл.'!B13+'Субсидии РФПП-2019,2020'!B10+'Субс. развит.госсл.'!B10+'Субс.повыш.квал.мунсл.'!B10+'Субс. гармонизац.'!B10+'Субс.форм.резерва'!B10+'Субс. НЕКОММЕРЧ.'!B10+'Субс. водохоз.'!B14+'Субс. развит. физкульт.'!B10+'Суб.библиотечное дело'!B11+'субс.летний отдых'!B10+'субс. воспроизв.пр.рес.'!B10+'присмотр и уход'!B8+'субс. питание'!B10+'субс. эколог.безоп.'!B12+'развит. сист.обращ. с отх.'!B11+'Субс. на провед.кадастр.работ'!B10+'Субс. КМНС МБТ'!B10+'Субс. КМНС строит.'!B10+'СУбс. КМНС присмотр'!B10+'Субс. КМНС межконфес. согл.'!B10+'Субс. автобусы'!B10+'Субс. питан. многд.'!B10</f>
        <v>900448.3000000002</v>
      </c>
      <c r="C5" s="84">
        <f>'Субсиди.комм.усл.и зарпл.'!C13+'Субсидии РФПП-2019,2020'!C10+'Субс. развит.госсл.'!C10+'Субс.повыш.квал.мунсл.'!C10+'Субс.форм.резерва'!C10+'Субс. гармонизац.'!C10+'Субс. НЕКОММЕРЧ.'!C10+'Субс. водохоз.'!C14+'Субс. развит. физкульт.'!C10+'Суб.библиотечное дело'!C11+'субс.летний отдых'!C10+'субс. воспроизв.пр.рес.'!D10+'присмотр и уход'!C8+'субс. питание'!C10+'субс. эколог.безоп.'!C12+'развит. сист.обращ. с отх.'!C11+'Субс. на провед.кадастр.работ'!C10+'Субс. КМНС МБТ'!C10+'Субс. КМНС строит.'!C10+'СУбс. КМНС присмотр'!C10+'Субс. КМНС межконфес. согл.'!C10+'Субс. автобусы'!C10+'Субс. питан. многд.'!C10</f>
        <v>900448.3000000002</v>
      </c>
    </row>
    <row r="6" spans="1:3" ht="12.75">
      <c r="A6" s="47"/>
      <c r="B6" s="84"/>
      <c r="C6" s="47"/>
    </row>
    <row r="7" spans="1:3" ht="12.75">
      <c r="A7" s="47" t="s">
        <v>46</v>
      </c>
      <c r="B7" s="85">
        <f>'Субвенции-военкоматы '!B12+'субвенции загс'!B7+'Субвенции клас.руков.'!B10+'Субв.госстандарт'!B10+'Субвенции пед. раб.'!B10+'Субвенции обр.'!B10+'Субвенции несовершен.'!B10+'Субвенции жил.помещ.'!B10+'Субв.-Крайний Север'!B10+'Субвенции опека'!B13+'субв.-дошкольн.'!B10+'Субвенции почетное звание'!B10+' субв административные комиссии'!B10</f>
        <v>3755027.9</v>
      </c>
      <c r="C7" s="85">
        <f>'Субвенции-военкоматы '!C12+'субвенции загс'!C7+'Субвенции клас.руков.'!C10+'Субв.госстандарт'!C10+'Субвенции пед. раб.'!C10+'Субвенции обр.'!C10+'Субвенции несовершен.'!C10+'Субвенции жил.помещ.'!F10+'Субв.-Крайний Север'!C10+'Субвенции опека'!C13+'субв.-дошкольн.'!C10+'Субвенции почетное звание'!C10+' субв административные комиссии'!C10</f>
        <v>3748151.7000000007</v>
      </c>
    </row>
    <row r="8" spans="1:3" ht="12.75">
      <c r="A8" s="47"/>
      <c r="B8" s="84"/>
      <c r="C8" s="47"/>
    </row>
    <row r="9" spans="1:3" ht="12.75">
      <c r="A9" s="47" t="s">
        <v>47</v>
      </c>
      <c r="B9" s="84">
        <f>'Иные 528-ОЗ'!B13</f>
        <v>81641</v>
      </c>
      <c r="C9" s="84">
        <f>'Иные 528-ОЗ'!E13</f>
        <v>81641</v>
      </c>
    </row>
    <row r="10" spans="1:3" ht="12.75">
      <c r="A10" s="47"/>
      <c r="B10" s="84"/>
      <c r="C10" s="47"/>
    </row>
    <row r="11" spans="1:3" ht="12.75">
      <c r="A11" s="47" t="s">
        <v>48</v>
      </c>
      <c r="B11" s="84">
        <f>C3+B5+B7+B9</f>
        <v>6965117.2</v>
      </c>
      <c r="C11" s="47"/>
    </row>
    <row r="15" ht="12.75">
      <c r="B15" s="83">
        <f>'Дотац. на выравн. (ГО)2019,2020'!B12+'Дотац. на выравн.П-2019,2020'!B12+'Субсидии РФПП-2019,2020'!B11</f>
        <v>1004190</v>
      </c>
    </row>
    <row r="16" ht="12.75">
      <c r="B16" s="83">
        <f>'Дотац. на выравн. (ГО)2019,2020'!B13+'Дотац. на выравн.П-2019,2020'!B13+'Субсиди.комм.усл.и зарпл.'!B17+'Субсидии РФПП-2019,2020'!B12+'Дотация на сбаланс.-2019,2020'!B14</f>
        <v>449734</v>
      </c>
    </row>
    <row r="17" ht="12.75">
      <c r="B17" s="83">
        <f>'Дотац. на выравн. (ГО)2019,2020'!B14+'Дотац. на выравн.П-2019,2020'!B14+'Дотация на сбаланс.-2019,2020'!B15+'Субсиди.комм.усл.и зарпл.'!B18</f>
        <v>166770</v>
      </c>
    </row>
    <row r="18" ht="12.75">
      <c r="B18" s="83">
        <f>'Дотац. на выравн. (ГО)2019,2020'!B15+'Дотац. на выравн.П-2019,2020'!B15+'Дотация на сбаланс.-2019,2020'!B16+'Субсиди.комм.усл.и зарпл.'!B19+'Субсидии РФПП-2019,2020'!B13</f>
        <v>244723</v>
      </c>
    </row>
    <row r="19" ht="12.75">
      <c r="B19" s="83">
        <f>'Дотац. на выравн. (ГО)2019,2020'!B16+'Дотац. на выравн.П-2019,2020'!B16+'Дотация на сбаланс.-2019,2020'!B17+'Субсиди.комм.усл.и зарпл.'!B20+'Субсидии РФПП-2019,2020'!B14</f>
        <v>155945</v>
      </c>
    </row>
    <row r="20" ht="12.75">
      <c r="B20" s="83">
        <f>'Дотац. на выравн. (ГО)2019,2020'!B17+'Дотац. на выравн.П-2019,2020'!B17+'Дотация на сбаланс.-2019,2020'!B21+'Субсиди.комм.усл.и зарпл.'!B21</f>
        <v>182845</v>
      </c>
    </row>
    <row r="21" ht="12.75">
      <c r="B21" s="83">
        <f>'Дотац. на выравн. (ГО)2019,2020'!B18+'Дотац. на выравн.П-2019,2020'!B18+'Дотация на сбаланс.-2019,2020'!B22+'Субсиди.комм.усл.и зарпл.'!B22</f>
        <v>80405</v>
      </c>
    </row>
    <row r="22" ht="12.75">
      <c r="B22" s="83">
        <f>'Дотац. на выравн. (ГО)2019,2020'!B19+'Дотац. на выравн.П-2019,2020'!B19+'Дотация на сбаланс.-2019,2020'!B23+'Субсиди.комм.усл.и зарпл.'!B23+'Субсидии РФПП-2019,2020'!B15</f>
        <v>272706</v>
      </c>
    </row>
    <row r="23" ht="12.75">
      <c r="B23" s="83">
        <f>'Дотац. на выравн. (ГО)2019,2020'!B20+'Дотац. на выравн.П-2019,2020'!B20+'Дотация на сбаланс.-2019,2020'!B24+'Субсиди.комм.усл.и зарпл.'!B24+'Субсидии РФПП-2019,2020'!B16</f>
        <v>328755</v>
      </c>
    </row>
    <row r="24" ht="12.75">
      <c r="B24" s="83">
        <f>SUM(B15:B23)</f>
        <v>2886073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4" tint="0.39998000860214233"/>
  </sheetPr>
  <dimension ref="A1:C16"/>
  <sheetViews>
    <sheetView zoomScalePageLayoutView="0" workbookViewId="0" topLeftCell="A1">
      <selection activeCell="B16" sqref="B16"/>
    </sheetView>
  </sheetViews>
  <sheetFormatPr defaultColWidth="9.00390625" defaultRowHeight="12.75"/>
  <cols>
    <col min="1" max="1" width="46.75390625" style="0" customWidth="1"/>
    <col min="2" max="2" width="17.75390625" style="0" customWidth="1"/>
    <col min="3" max="3" width="14.25390625" style="0" customWidth="1"/>
  </cols>
  <sheetData>
    <row r="1" spans="1:3" ht="15">
      <c r="A1" s="20"/>
      <c r="C1" s="21" t="s">
        <v>9</v>
      </c>
    </row>
    <row r="2" spans="1:3" ht="18" customHeight="1">
      <c r="A2" s="20"/>
      <c r="C2" s="21" t="s">
        <v>53</v>
      </c>
    </row>
    <row r="3" spans="1:2" ht="15">
      <c r="A3" s="20"/>
      <c r="B3" s="21"/>
    </row>
    <row r="4" spans="1:2" ht="15">
      <c r="A4" s="20"/>
      <c r="B4" s="21"/>
    </row>
    <row r="5" spans="1:2" ht="15">
      <c r="A5" s="20"/>
      <c r="B5" s="21"/>
    </row>
    <row r="6" spans="1:3" ht="161.25" customHeight="1">
      <c r="A6" s="129" t="s">
        <v>85</v>
      </c>
      <c r="B6" s="129"/>
      <c r="C6" s="129"/>
    </row>
    <row r="7" spans="1:2" ht="15.75">
      <c r="A7" s="22"/>
      <c r="B7" s="22"/>
    </row>
    <row r="8" spans="1:3" ht="14.25">
      <c r="A8" s="23"/>
      <c r="C8" s="24" t="s">
        <v>3</v>
      </c>
    </row>
    <row r="9" spans="1:3" ht="27" customHeight="1">
      <c r="A9" s="9" t="s">
        <v>56</v>
      </c>
      <c r="B9" s="10" t="s">
        <v>52</v>
      </c>
      <c r="C9" s="10" t="s">
        <v>81</v>
      </c>
    </row>
    <row r="10" spans="1:3" ht="15">
      <c r="A10" s="14" t="s">
        <v>64</v>
      </c>
      <c r="B10" s="11">
        <f>SUM(B11:B16)</f>
        <v>100000</v>
      </c>
      <c r="C10" s="11">
        <f>SUM(C11:C16)</f>
        <v>100000</v>
      </c>
    </row>
    <row r="11" spans="1:3" ht="14.25">
      <c r="A11" s="16" t="s">
        <v>6</v>
      </c>
      <c r="B11" s="6"/>
      <c r="C11" s="6"/>
    </row>
    <row r="12" spans="1:3" ht="14.25">
      <c r="A12" s="18" t="s">
        <v>27</v>
      </c>
      <c r="B12" s="6">
        <v>56661</v>
      </c>
      <c r="C12" s="6">
        <f>B12</f>
        <v>56661</v>
      </c>
    </row>
    <row r="13" spans="1:3" ht="14.25">
      <c r="A13" s="19" t="s">
        <v>32</v>
      </c>
      <c r="B13" s="6">
        <v>29546</v>
      </c>
      <c r="C13" s="6">
        <f>B13</f>
        <v>29546</v>
      </c>
    </row>
    <row r="14" spans="1:3" ht="14.25">
      <c r="A14" s="19" t="s">
        <v>28</v>
      </c>
      <c r="B14" s="38">
        <v>688</v>
      </c>
      <c r="C14" s="6">
        <f>B14</f>
        <v>688</v>
      </c>
    </row>
    <row r="15" spans="1:3" ht="14.25">
      <c r="A15" s="19" t="s">
        <v>31</v>
      </c>
      <c r="B15" s="38">
        <v>13105</v>
      </c>
      <c r="C15" s="6">
        <f>B15</f>
        <v>13105</v>
      </c>
    </row>
    <row r="16" spans="1:3" ht="14.25">
      <c r="A16" s="19" t="s">
        <v>29</v>
      </c>
      <c r="B16" s="38"/>
      <c r="C16" s="6"/>
    </row>
  </sheetData>
  <sheetProtection/>
  <mergeCells count="1">
    <mergeCell ref="A6:C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9" tint="-0.24997000396251678"/>
    <pageSetUpPr fitToPage="1"/>
  </sheetPr>
  <dimension ref="A1:G13"/>
  <sheetViews>
    <sheetView zoomScalePageLayoutView="0" workbookViewId="0" topLeftCell="A1">
      <selection activeCell="B11" sqref="B11"/>
    </sheetView>
  </sheetViews>
  <sheetFormatPr defaultColWidth="9.00390625" defaultRowHeight="12.75"/>
  <cols>
    <col min="1" max="1" width="60.375" style="59" customWidth="1"/>
    <col min="2" max="2" width="11.75390625" style="59" customWidth="1"/>
    <col min="3" max="3" width="12.00390625" style="62" customWidth="1"/>
    <col min="4" max="16384" width="9.125" style="59" customWidth="1"/>
  </cols>
  <sheetData>
    <row r="1" ht="15">
      <c r="C1" s="21" t="s">
        <v>19</v>
      </c>
    </row>
    <row r="2" ht="18">
      <c r="C2" s="21" t="s">
        <v>53</v>
      </c>
    </row>
    <row r="4" spans="1:3" ht="147.75" customHeight="1">
      <c r="A4" s="130" t="s">
        <v>94</v>
      </c>
      <c r="B4" s="130"/>
      <c r="C4" s="130"/>
    </row>
    <row r="5" spans="1:2" ht="15">
      <c r="A5" s="63"/>
      <c r="B5" s="63"/>
    </row>
    <row r="6" spans="1:3" ht="15">
      <c r="A6" s="63"/>
      <c r="B6" s="63"/>
      <c r="C6" s="64" t="s">
        <v>4</v>
      </c>
    </row>
    <row r="7" spans="1:3" ht="14.25">
      <c r="A7" s="131" t="s">
        <v>56</v>
      </c>
      <c r="B7" s="134" t="s">
        <v>52</v>
      </c>
      <c r="C7" s="134" t="s">
        <v>81</v>
      </c>
    </row>
    <row r="8" spans="1:3" ht="14.25">
      <c r="A8" s="132"/>
      <c r="B8" s="135"/>
      <c r="C8" s="135"/>
    </row>
    <row r="9" spans="1:3" ht="14.25">
      <c r="A9" s="133"/>
      <c r="B9" s="136"/>
      <c r="C9" s="136"/>
    </row>
    <row r="10" spans="1:7" ht="15">
      <c r="A10" s="65" t="s">
        <v>26</v>
      </c>
      <c r="B10" s="66">
        <f>SUM(B11:B13)</f>
        <v>100</v>
      </c>
      <c r="C10" s="66">
        <f>SUM(C11:C13)</f>
        <v>100</v>
      </c>
      <c r="E10" s="67"/>
      <c r="F10" s="67"/>
      <c r="G10" s="67"/>
    </row>
    <row r="11" spans="1:5" ht="14.25">
      <c r="A11" s="17" t="s">
        <v>27</v>
      </c>
      <c r="B11" s="75">
        <v>36</v>
      </c>
      <c r="C11" s="75">
        <v>36</v>
      </c>
      <c r="E11" s="67"/>
    </row>
    <row r="12" spans="1:3" ht="14.25">
      <c r="A12" s="16" t="s">
        <v>32</v>
      </c>
      <c r="B12" s="68">
        <v>9</v>
      </c>
      <c r="C12" s="68">
        <v>9</v>
      </c>
    </row>
    <row r="13" spans="1:3" ht="14.25">
      <c r="A13" s="17" t="s">
        <v>28</v>
      </c>
      <c r="B13" s="68">
        <v>55</v>
      </c>
      <c r="C13" s="68">
        <v>55</v>
      </c>
    </row>
  </sheetData>
  <sheetProtection/>
  <mergeCells count="4">
    <mergeCell ref="A4:C4"/>
    <mergeCell ref="A7:A9"/>
    <mergeCell ref="B7:B9"/>
    <mergeCell ref="C7:C9"/>
  </mergeCells>
  <printOptions/>
  <pageMargins left="0.7" right="0.7" top="0.75" bottom="0.75" header="0.3" footer="0.3"/>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9" tint="-0.24997000396251678"/>
    <pageSetUpPr fitToPage="1"/>
  </sheetPr>
  <dimension ref="A1:G17"/>
  <sheetViews>
    <sheetView zoomScalePageLayoutView="0" workbookViewId="0" topLeftCell="A1">
      <selection activeCell="B10" sqref="B10"/>
    </sheetView>
  </sheetViews>
  <sheetFormatPr defaultColWidth="9.00390625" defaultRowHeight="12.75"/>
  <cols>
    <col min="1" max="1" width="60.375" style="59" customWidth="1"/>
    <col min="2" max="2" width="13.25390625" style="59" customWidth="1"/>
    <col min="3" max="3" width="11.75390625" style="62" customWidth="1"/>
    <col min="4" max="16384" width="9.125" style="59" customWidth="1"/>
  </cols>
  <sheetData>
    <row r="1" ht="15">
      <c r="C1" s="21" t="s">
        <v>18</v>
      </c>
    </row>
    <row r="2" ht="18">
      <c r="C2" s="21" t="s">
        <v>53</v>
      </c>
    </row>
    <row r="4" spans="1:3" ht="129" customHeight="1">
      <c r="A4" s="137" t="s">
        <v>95</v>
      </c>
      <c r="B4" s="137"/>
      <c r="C4" s="137"/>
    </row>
    <row r="5" spans="1:2" ht="15">
      <c r="A5" s="63"/>
      <c r="B5" s="63"/>
    </row>
    <row r="6" spans="1:3" ht="15">
      <c r="A6" s="63"/>
      <c r="B6" s="63"/>
      <c r="C6" s="64" t="s">
        <v>4</v>
      </c>
    </row>
    <row r="7" spans="1:3" ht="14.25">
      <c r="A7" s="131" t="s">
        <v>56</v>
      </c>
      <c r="B7" s="134" t="s">
        <v>52</v>
      </c>
      <c r="C7" s="134" t="s">
        <v>81</v>
      </c>
    </row>
    <row r="8" spans="1:3" ht="14.25">
      <c r="A8" s="132"/>
      <c r="B8" s="135"/>
      <c r="C8" s="135"/>
    </row>
    <row r="9" spans="1:3" ht="14.25">
      <c r="A9" s="133"/>
      <c r="B9" s="136"/>
      <c r="C9" s="136"/>
    </row>
    <row r="10" spans="1:7" ht="15">
      <c r="A10" s="65" t="s">
        <v>26</v>
      </c>
      <c r="B10" s="66">
        <f>SUM(B11:B17)</f>
        <v>250</v>
      </c>
      <c r="C10" s="66">
        <f>SUM(C11:C17)</f>
        <v>250</v>
      </c>
      <c r="E10" s="67"/>
      <c r="F10" s="67"/>
      <c r="G10" s="67"/>
    </row>
    <row r="11" spans="1:3" ht="14.25">
      <c r="A11" s="17" t="s">
        <v>27</v>
      </c>
      <c r="B11" s="68">
        <v>35</v>
      </c>
      <c r="C11" s="68">
        <v>35</v>
      </c>
    </row>
    <row r="12" spans="1:3" ht="14.25">
      <c r="A12" s="17" t="s">
        <v>32</v>
      </c>
      <c r="B12" s="76">
        <v>37.5</v>
      </c>
      <c r="C12" s="76">
        <v>37.5</v>
      </c>
    </row>
    <row r="13" spans="1:3" ht="14.25">
      <c r="A13" s="17" t="s">
        <v>28</v>
      </c>
      <c r="B13" s="76">
        <v>35.5</v>
      </c>
      <c r="C13" s="76">
        <v>35.5</v>
      </c>
    </row>
    <row r="14" spans="1:3" ht="14.25">
      <c r="A14" s="17" t="s">
        <v>33</v>
      </c>
      <c r="B14" s="76">
        <v>35</v>
      </c>
      <c r="C14" s="76">
        <v>35</v>
      </c>
    </row>
    <row r="15" spans="1:3" ht="14.25">
      <c r="A15" s="17" t="s">
        <v>30</v>
      </c>
      <c r="B15" s="76">
        <v>37</v>
      </c>
      <c r="C15" s="76">
        <v>37</v>
      </c>
    </row>
    <row r="16" spans="1:3" ht="14.25">
      <c r="A16" s="17" t="s">
        <v>31</v>
      </c>
      <c r="B16" s="76">
        <v>35</v>
      </c>
      <c r="C16" s="76">
        <v>35</v>
      </c>
    </row>
    <row r="17" spans="1:3" ht="14.25">
      <c r="A17" s="17" t="s">
        <v>29</v>
      </c>
      <c r="B17" s="76">
        <v>35</v>
      </c>
      <c r="C17" s="76">
        <v>35</v>
      </c>
    </row>
  </sheetData>
  <sheetProtection/>
  <mergeCells count="4">
    <mergeCell ref="A4:C4"/>
    <mergeCell ref="A7:A9"/>
    <mergeCell ref="B7:B9"/>
    <mergeCell ref="C7:C9"/>
  </mergeCells>
  <printOptions/>
  <pageMargins left="0.7" right="0.7" top="0.75" bottom="0.75" header="0.3" footer="0.3"/>
  <pageSetup fitToHeight="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9" tint="-0.24997000396251678"/>
    <pageSetUpPr fitToPage="1"/>
  </sheetPr>
  <dimension ref="A1:G14"/>
  <sheetViews>
    <sheetView zoomScalePageLayoutView="0" workbookViewId="0" topLeftCell="A1">
      <selection activeCell="B11" sqref="B11"/>
    </sheetView>
  </sheetViews>
  <sheetFormatPr defaultColWidth="9.00390625" defaultRowHeight="12.75"/>
  <cols>
    <col min="1" max="1" width="53.625" style="59" customWidth="1"/>
    <col min="2" max="2" width="14.625" style="59" customWidth="1"/>
    <col min="3" max="3" width="17.125" style="62" customWidth="1"/>
    <col min="4" max="16384" width="9.125" style="59" customWidth="1"/>
  </cols>
  <sheetData>
    <row r="1" ht="15">
      <c r="C1" s="21" t="s">
        <v>17</v>
      </c>
    </row>
    <row r="2" ht="18">
      <c r="C2" s="21" t="s">
        <v>53</v>
      </c>
    </row>
    <row r="4" spans="1:3" ht="126.75" customHeight="1">
      <c r="A4" s="137" t="s">
        <v>96</v>
      </c>
      <c r="B4" s="137"/>
      <c r="C4" s="137"/>
    </row>
    <row r="5" spans="1:2" ht="15">
      <c r="A5" s="63"/>
      <c r="B5" s="63"/>
    </row>
    <row r="6" spans="1:3" ht="15">
      <c r="A6" s="63"/>
      <c r="B6" s="63"/>
      <c r="C6" s="64" t="s">
        <v>4</v>
      </c>
    </row>
    <row r="7" spans="1:3" ht="14.25">
      <c r="A7" s="131" t="s">
        <v>56</v>
      </c>
      <c r="B7" s="134" t="s">
        <v>52</v>
      </c>
      <c r="C7" s="134" t="s">
        <v>81</v>
      </c>
    </row>
    <row r="8" spans="1:3" ht="14.25">
      <c r="A8" s="132"/>
      <c r="B8" s="135"/>
      <c r="C8" s="135"/>
    </row>
    <row r="9" spans="1:3" ht="6.75" customHeight="1">
      <c r="A9" s="133"/>
      <c r="B9" s="136"/>
      <c r="C9" s="136"/>
    </row>
    <row r="10" spans="1:7" ht="15">
      <c r="A10" s="65" t="s">
        <v>26</v>
      </c>
      <c r="B10" s="66">
        <f>SUM(B11:B13)</f>
        <v>130</v>
      </c>
      <c r="C10" s="66">
        <f>SUM(C11:C13)</f>
        <v>130</v>
      </c>
      <c r="E10" s="67"/>
      <c r="F10" s="67"/>
      <c r="G10" s="67"/>
    </row>
    <row r="11" spans="1:5" ht="14.25">
      <c r="A11" s="16" t="s">
        <v>6</v>
      </c>
      <c r="B11" s="68">
        <v>30</v>
      </c>
      <c r="C11" s="68">
        <v>30</v>
      </c>
      <c r="E11" s="67"/>
    </row>
    <row r="12" spans="1:5" ht="14.25">
      <c r="A12" s="17" t="s">
        <v>57</v>
      </c>
      <c r="B12" s="76">
        <v>60</v>
      </c>
      <c r="C12" s="76">
        <v>60</v>
      </c>
      <c r="E12" s="67"/>
    </row>
    <row r="13" spans="1:3" ht="14.25">
      <c r="A13" s="17" t="s">
        <v>22</v>
      </c>
      <c r="B13" s="76">
        <v>40</v>
      </c>
      <c r="C13" s="76">
        <v>40</v>
      </c>
    </row>
    <row r="14" ht="14.25">
      <c r="C14" s="59"/>
    </row>
  </sheetData>
  <sheetProtection/>
  <mergeCells count="4">
    <mergeCell ref="A4:C4"/>
    <mergeCell ref="A7:A9"/>
    <mergeCell ref="B7:B9"/>
    <mergeCell ref="C7:C9"/>
  </mergeCells>
  <printOptions/>
  <pageMargins left="0.7" right="0.7" top="0.75" bottom="0.75" header="0.3" footer="0.3"/>
  <pageSetup fitToHeight="0"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9" tint="-0.24997000396251678"/>
    <pageSetUpPr fitToPage="1"/>
  </sheetPr>
  <dimension ref="A1:G12"/>
  <sheetViews>
    <sheetView zoomScalePageLayoutView="0" workbookViewId="0" topLeftCell="A1">
      <selection activeCell="F7" sqref="F7"/>
    </sheetView>
  </sheetViews>
  <sheetFormatPr defaultColWidth="9.00390625" defaultRowHeight="12.75"/>
  <cols>
    <col min="1" max="1" width="54.125" style="59" customWidth="1"/>
    <col min="2" max="2" width="13.625" style="59" customWidth="1"/>
    <col min="3" max="3" width="16.125" style="62" customWidth="1"/>
    <col min="4" max="16384" width="9.125" style="59" customWidth="1"/>
  </cols>
  <sheetData>
    <row r="1" ht="15">
      <c r="C1" s="21" t="s">
        <v>16</v>
      </c>
    </row>
    <row r="2" ht="18">
      <c r="C2" s="21" t="s">
        <v>53</v>
      </c>
    </row>
    <row r="4" spans="1:3" ht="151.5" customHeight="1">
      <c r="A4" s="137" t="s">
        <v>97</v>
      </c>
      <c r="B4" s="137"/>
      <c r="C4" s="137"/>
    </row>
    <row r="5" spans="1:2" ht="15">
      <c r="A5" s="63"/>
      <c r="B5" s="63"/>
    </row>
    <row r="6" spans="1:3" ht="15">
      <c r="A6" s="63"/>
      <c r="B6" s="63"/>
      <c r="C6" s="64" t="s">
        <v>4</v>
      </c>
    </row>
    <row r="7" spans="1:3" ht="14.25">
      <c r="A7" s="131" t="s">
        <v>56</v>
      </c>
      <c r="B7" s="134" t="s">
        <v>52</v>
      </c>
      <c r="C7" s="134" t="s">
        <v>81</v>
      </c>
    </row>
    <row r="8" spans="1:3" ht="14.25">
      <c r="A8" s="132"/>
      <c r="B8" s="135"/>
      <c r="C8" s="135"/>
    </row>
    <row r="9" spans="1:3" ht="14.25">
      <c r="A9" s="133"/>
      <c r="B9" s="136"/>
      <c r="C9" s="136"/>
    </row>
    <row r="10" spans="1:7" ht="15">
      <c r="A10" s="65" t="s">
        <v>26</v>
      </c>
      <c r="B10" s="66">
        <f>SUM(B11:B12)</f>
        <v>521.5</v>
      </c>
      <c r="C10" s="66">
        <f>SUM(C11:C12)</f>
        <v>521.5</v>
      </c>
      <c r="E10" s="67"/>
      <c r="F10" s="67"/>
      <c r="G10" s="67"/>
    </row>
    <row r="11" spans="1:5" ht="14.25">
      <c r="A11" s="16" t="s">
        <v>6</v>
      </c>
      <c r="B11" s="16">
        <v>271.5</v>
      </c>
      <c r="C11" s="68">
        <v>271.5</v>
      </c>
      <c r="E11" s="67"/>
    </row>
    <row r="12" spans="1:3" ht="14.25">
      <c r="A12" s="17" t="s">
        <v>29</v>
      </c>
      <c r="B12" s="94">
        <v>250</v>
      </c>
      <c r="C12" s="76">
        <v>250</v>
      </c>
    </row>
  </sheetData>
  <sheetProtection/>
  <mergeCells count="4">
    <mergeCell ref="A4:C4"/>
    <mergeCell ref="A7:A9"/>
    <mergeCell ref="B7:B9"/>
    <mergeCell ref="C7:C9"/>
  </mergeCells>
  <printOptions/>
  <pageMargins left="0.7" right="0.7" top="0.75" bottom="0.75" header="0.3" footer="0.3"/>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ilicheva</dc:creator>
  <cp:keywords/>
  <dc:description/>
  <cp:lastModifiedBy>Швец Элина Александровна</cp:lastModifiedBy>
  <cp:lastPrinted>2016-12-09T05:44:07Z</cp:lastPrinted>
  <dcterms:created xsi:type="dcterms:W3CDTF">2002-10-18T00:12:13Z</dcterms:created>
  <dcterms:modified xsi:type="dcterms:W3CDTF">2017-10-26T06:21:15Z</dcterms:modified>
  <cp:category/>
  <cp:version/>
  <cp:contentType/>
  <cp:contentStatus/>
</cp:coreProperties>
</file>