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5" windowWidth="12120" windowHeight="9045" tabRatio="885" firstSheet="27" activeTab="35"/>
  </bookViews>
  <sheets>
    <sheet name="Дотац. на выравн.ГО" sheetId="1" r:id="rId1"/>
    <sheet name="Дотац. на выравн.П" sheetId="2" r:id="rId2"/>
    <sheet name="Дотация на сбаланс." sheetId="3" r:id="rId3"/>
    <sheet name="Субсиди.комм.усл.и зарпл." sheetId="4" r:id="rId4"/>
    <sheet name="Субсидии РФПП" sheetId="5" r:id="rId5"/>
    <sheet name="Субс. развит.госсл." sheetId="6" r:id="rId6"/>
    <sheet name="Субс.повыш.квал.мунсл." sheetId="7" r:id="rId7"/>
    <sheet name="Субс.форм.резерва" sheetId="8" r:id="rId8"/>
    <sheet name="Охрана общ.порядка" sheetId="9" r:id="rId9"/>
    <sheet name="Туберкулез.интокс" sheetId="10" r:id="rId10"/>
    <sheet name="Субс. развит. физкульт." sheetId="11" r:id="rId11"/>
    <sheet name="Суб.библиотечное дело" sheetId="12" r:id="rId12"/>
    <sheet name="субс.летний отдых" sheetId="13" r:id="rId13"/>
    <sheet name="присмотр и уход" sheetId="14" r:id="rId14"/>
    <sheet name="субс. питание" sheetId="15" r:id="rId15"/>
    <sheet name="Субс. на провед.кадастр.работ" sheetId="16" r:id="rId16"/>
    <sheet name="Кадастр.работы имущ." sheetId="17" r:id="rId17"/>
    <sheet name="Субс. автобусы" sheetId="18" r:id="rId18"/>
    <sheet name="Субс. питан. многд." sheetId="19" r:id="rId19"/>
    <sheet name="Субвенции-военкоматы " sheetId="20" r:id="rId20"/>
    <sheet name="субвенции загс" sheetId="21" r:id="rId21"/>
    <sheet name="Субвенции клас.руков." sheetId="22" r:id="rId22"/>
    <sheet name="Субв.госстандарт" sheetId="23" r:id="rId23"/>
    <sheet name="Субвенции пед. раб." sheetId="24" r:id="rId24"/>
    <sheet name="Субвенции обр." sheetId="25" r:id="rId25"/>
    <sheet name="Субвенции несовершен." sheetId="26" r:id="rId26"/>
    <sheet name="Субвенции жил.помещ." sheetId="27" r:id="rId27"/>
    <sheet name="Субв.-Крайний Север" sheetId="28" r:id="rId28"/>
    <sheet name="Субвенции опека" sheetId="29" r:id="rId29"/>
    <sheet name="субв.-дошкольн." sheetId="30" r:id="rId30"/>
    <sheet name="Субвенции почетное звание" sheetId="31" r:id="rId31"/>
    <sheet name=" субв административные комиссии" sheetId="32" r:id="rId32"/>
    <sheet name="субв.присяжн.засед." sheetId="33" r:id="rId33"/>
    <sheet name="жилье сиротам" sheetId="34" r:id="rId34"/>
    <sheet name="субв.безнадзорн.живот" sheetId="35" r:id="rId35"/>
    <sheet name="Иные 528-ОЗ" sheetId="36" r:id="rId36"/>
    <sheet name="Лист1" sheetId="37" r:id="rId37"/>
  </sheets>
  <definedNames>
    <definedName name="_xlnm.Print_Area" localSheetId="31">' субв административные комиссии'!$A$1:$C$19</definedName>
    <definedName name="_xlnm.Print_Area" localSheetId="27">'Субв.-Крайний Север'!$A$1:$C$19</definedName>
    <definedName name="_xlnm.Print_Area" localSheetId="26">'Субвенции жил.помещ.'!$A$1:$L$14</definedName>
    <definedName name="_xlnm.Print_Area" localSheetId="21">'Субвенции клас.руков.'!$A$1:$C$19</definedName>
    <definedName name="_xlnm.Print_Area" localSheetId="25">'Субвенции несовершен.'!$A$1:$C$19</definedName>
    <definedName name="_xlnm.Print_Area" localSheetId="24">'Субвенции обр.'!$A$1:$C$19</definedName>
    <definedName name="_xlnm.Print_Area" localSheetId="23">'Субвенции пед. раб.'!$A$1:$C$19</definedName>
    <definedName name="_xlnm.Print_Area" localSheetId="30">'Субвенции почетное звание'!$A$1:$C$15</definedName>
  </definedNames>
  <calcPr fullCalcOnLoad="1"/>
</workbook>
</file>

<file path=xl/sharedStrings.xml><?xml version="1.0" encoding="utf-8"?>
<sst xmlns="http://schemas.openxmlformats.org/spreadsheetml/2006/main" count="589" uniqueCount="113">
  <si>
    <t xml:space="preserve">к Закону Магаданской области </t>
  </si>
  <si>
    <t xml:space="preserve">ВСЕГО: </t>
  </si>
  <si>
    <t>Городской округ</t>
  </si>
  <si>
    <t xml:space="preserve">                          тыс. руб.</t>
  </si>
  <si>
    <t>тыс. руб.</t>
  </si>
  <si>
    <t xml:space="preserve">      тыс. руб.</t>
  </si>
  <si>
    <t>город Магадан</t>
  </si>
  <si>
    <t>Таблица 12</t>
  </si>
  <si>
    <t>Таблица  1</t>
  </si>
  <si>
    <t>Таблица 2</t>
  </si>
  <si>
    <t>Таблица 8</t>
  </si>
  <si>
    <t>Таблица 9</t>
  </si>
  <si>
    <t>Таблица 11</t>
  </si>
  <si>
    <t>Таблица 13</t>
  </si>
  <si>
    <t>Таблица 10</t>
  </si>
  <si>
    <t>Таблица 7</t>
  </si>
  <si>
    <t>Таблица 6</t>
  </si>
  <si>
    <t>Таблица 5</t>
  </si>
  <si>
    <t>Таблица 4</t>
  </si>
  <si>
    <t>Таблица 3</t>
  </si>
  <si>
    <t>Таблица 14</t>
  </si>
  <si>
    <t>средства федерального бюджета</t>
  </si>
  <si>
    <t>Омсукчанский городской округ</t>
  </si>
  <si>
    <t xml:space="preserve"> по главе 613 "Министерство образования и молодежной политики Магаданской области"</t>
  </si>
  <si>
    <t xml:space="preserve"> по главе 610 "Министерство труда и социальной политики Магаданской области"</t>
  </si>
  <si>
    <t>тыс. рублей</t>
  </si>
  <si>
    <t>ВСЕГО</t>
  </si>
  <si>
    <t>Ольский городской округ</t>
  </si>
  <si>
    <t>Среднеканский городской округ</t>
  </si>
  <si>
    <t>Ягоднинский городской округ</t>
  </si>
  <si>
    <t>Тенькинский городской округ</t>
  </si>
  <si>
    <t>Хасынский городской округ</t>
  </si>
  <si>
    <t>Северо-Эвенский городской округ</t>
  </si>
  <si>
    <t>Сусуманский  городской округ</t>
  </si>
  <si>
    <t>средства областного бюджета</t>
  </si>
  <si>
    <t>Субвенции бюджетам городских округов, в том числе:</t>
  </si>
  <si>
    <t>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t>
  </si>
  <si>
    <t>Серево-Эвенский городской округ</t>
  </si>
  <si>
    <t>Сусуманский городской округ</t>
  </si>
  <si>
    <t>Таблица 15</t>
  </si>
  <si>
    <t>Таблица 16</t>
  </si>
  <si>
    <t>дотации</t>
  </si>
  <si>
    <t>субсидии</t>
  </si>
  <si>
    <t>субвенции</t>
  </si>
  <si>
    <t>иные</t>
  </si>
  <si>
    <t>итого</t>
  </si>
  <si>
    <r>
      <t xml:space="preserve">Приложение  </t>
    </r>
    <r>
      <rPr>
        <sz val="12"/>
        <rFont val="Arial Cyr"/>
        <family val="0"/>
      </rPr>
      <t>11</t>
    </r>
    <r>
      <rPr>
        <vertAlign val="superscript"/>
        <sz val="12"/>
        <rFont val="Arial Cyr"/>
        <family val="0"/>
      </rPr>
      <t>1</t>
    </r>
  </si>
  <si>
    <t>2019 год</t>
  </si>
  <si>
    <r>
      <t xml:space="preserve">                приложения  13</t>
    </r>
    <r>
      <rPr>
        <vertAlign val="superscript"/>
        <sz val="12"/>
        <rFont val="Arial Cyr"/>
        <family val="0"/>
      </rPr>
      <t>1</t>
    </r>
  </si>
  <si>
    <t>Северо-Эвенский  городской округ</t>
  </si>
  <si>
    <t>Наименование городского округа</t>
  </si>
  <si>
    <t>Ольский  городской округ</t>
  </si>
  <si>
    <t xml:space="preserve"> </t>
  </si>
  <si>
    <r>
      <t xml:space="preserve">Приложение  </t>
    </r>
    <r>
      <rPr>
        <sz val="12"/>
        <rFont val="Arial Cyr"/>
        <family val="0"/>
      </rPr>
      <t>12</t>
    </r>
    <r>
      <rPr>
        <vertAlign val="superscript"/>
        <sz val="12"/>
        <rFont val="Arial Cyr"/>
        <family val="0"/>
      </rPr>
      <t>1</t>
    </r>
  </si>
  <si>
    <t xml:space="preserve">ВСЕГО </t>
  </si>
  <si>
    <t>Иные межбюджетные трансферты бюджетам муниципальных образований, в том числе:</t>
  </si>
  <si>
    <t>подпрограмма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t>
  </si>
  <si>
    <t>по главе 613 "Министерство образования и молодежной политики Магаданской области"</t>
  </si>
  <si>
    <t>по главе 612 "Министерство культуры и туризма Магаданской области"</t>
  </si>
  <si>
    <r>
      <t>Приложение  10</t>
    </r>
    <r>
      <rPr>
        <vertAlign val="superscript"/>
        <sz val="12"/>
        <rFont val="Arial Cyr"/>
        <family val="0"/>
      </rPr>
      <t>1</t>
    </r>
  </si>
  <si>
    <r>
      <t xml:space="preserve">Приложение  </t>
    </r>
    <r>
      <rPr>
        <sz val="12"/>
        <rFont val="Arial Cyr"/>
        <family val="0"/>
      </rPr>
      <t>13</t>
    </r>
    <r>
      <rPr>
        <vertAlign val="superscript"/>
        <sz val="12"/>
        <rFont val="Arial Cyr"/>
        <family val="0"/>
      </rPr>
      <t>1</t>
    </r>
  </si>
  <si>
    <r>
      <t>Приложение  14</t>
    </r>
    <r>
      <rPr>
        <vertAlign val="superscript"/>
        <sz val="12"/>
        <rFont val="Arial Cyr"/>
        <family val="0"/>
      </rPr>
      <t>1</t>
    </r>
  </si>
  <si>
    <r>
      <t xml:space="preserve">                приложения  14</t>
    </r>
    <r>
      <rPr>
        <vertAlign val="superscript"/>
        <sz val="12"/>
        <rFont val="Arial Cyr"/>
        <family val="0"/>
      </rPr>
      <t>1</t>
    </r>
  </si>
  <si>
    <r>
      <t>Приложение  15</t>
    </r>
    <r>
      <rPr>
        <vertAlign val="superscript"/>
        <sz val="11"/>
        <rFont val="Arial"/>
        <family val="2"/>
      </rPr>
      <t>1</t>
    </r>
  </si>
  <si>
    <t xml:space="preserve">"Об областном бюджете на 2018 год </t>
  </si>
  <si>
    <t>и плановый период  2019 и 2020 годов"</t>
  </si>
  <si>
    <t>2020 год</t>
  </si>
  <si>
    <t>Распределение субсидий на выравнивание  обеспеченности  городских округов  по реализации   расходных обязательств по оплате коммунальных услуг муниципальными учреждениями  и выплате заработной платы работникам муниципальных учреждений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плановый период 2019 и  2020 годов</t>
  </si>
  <si>
    <t>2020 год, всего</t>
  </si>
  <si>
    <t>на осуществление государственных полномочий по организации и осуществлению деятельности по опеке совершеннолетних лиц, признанных судом недееспособными вследствие психического расстройства, а также попечительству в отношении совершеннолетних лиц, ограниченных судом в дееспособности вследствие злоупотребления спиртными напитками или наркотическими средствами, в рамках отдельных мероприятий в области социальной политики государственной программы Магаданской области "Развитие социальной защиты населения Магаданской области» на 2014-2020 годы"</t>
  </si>
  <si>
    <t>подпрограмма "Финансовая поддержка творческих общественных объединений и деятелей культуры и искусства Магаданской области" на 2014-2020 годы" государственной программы Магаданской области "Развитие культуры и туризма  Магаданской области" на 2014-2020 годы"</t>
  </si>
  <si>
    <t>2021 год</t>
  </si>
  <si>
    <t>Распределение субсидий бюджетам городских округов на укрепление и развитие спортивной материально-технической базы зимних видов спорта в рамках реализации подпрограммы «Развитие спорта высших достижений и подготовка спортивного резерва в Магаданской области на 2017 - 2020 годы» государственной программы  Магаданской области «Развитие физической культуры и спорта в Магаданской области» на 2014-2020 годы» на  плановый период 2020 и 2021 годов</t>
  </si>
  <si>
    <t>Распределение иных межбюджетных трансфертов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 на  плановый период 2020 и 2021 годов</t>
  </si>
  <si>
    <t>Распределение субвенций бюджетам городских округов на осуществление полномочий по первичному воинскому учету на территориях, где отсутствуют военные комиссариаты,  на   плановый период 2020 и 2021  годов</t>
  </si>
  <si>
    <t>Распределение субвенций бюджетам городских округов  на осуществление полномочий по государственной регистрации актов гражданского состояния на плановый период 2020 и 2021 годов</t>
  </si>
  <si>
    <t>Распределение субсидий бюджетам городских округов на проведение кадастровых работ в отношении земельных участков, планируемых к выделению гражданам, имеющим трех и более детей в рамках реализации подпрограммы «Обеспечение мер социальной поддержки отдельных категорий граждан» на 2014-2018 годы» государственной программы Магаданской области «Развитие социальной защиты населения Магаданской области» на 2014-2018 годы» на плановый период 2020 и 2021 годов</t>
  </si>
  <si>
    <t>Распределение субвенций бюджетам городских округов на 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 в рамках реализации подпрограммы «Финансовая поддержка творческих общественных объединений и деятелей культуры и искусства Магаданской области» на 2014-2020 годы» государственной программы Магаданской области «Развитие культуры и туризма в Магаданской области» на 2014-2020 годы» на    плановый период 2020 и 2021 годов</t>
  </si>
  <si>
    <t xml:space="preserve">Распределение субвенций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«Развитие государственно-правовых институтов Магаданской области» на 2016-2020 годы» на плановый период 2020 и 2021 годов
</t>
  </si>
  <si>
    <t>Распределение субвенций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  на   плановый период 2020 и 2021 годов</t>
  </si>
  <si>
    <t>Распределение субсидий бюджетам городских округов, предоставляемых в рамках реализации подпрограммы   "Формирование и подготовка резерва управленческих кадров Магаданской области " на 2017-2021 годы"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 " на 2017-2021 годы" на плановый период 2020 и  2021 годов</t>
  </si>
  <si>
    <t>Распределение субсидий бюджетам городских округов, предоставляемых в рамках реализации подпрограммы "Развитие государственной гражданской службы и муниципальной службы в Магаданской области" на 2017-2021 годы"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 на 2017-2021 годы" на плановый период 2020 и 2021 годов</t>
  </si>
  <si>
    <t>Распределение субсидий бюджетам городских округов, предоставляемых в рамках реализации подпрограммы "Дополнительное профессиональное образование лиц,замещающих муниципальные должности в Магаданской области" на 2017-2021 годы"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 на 2017-2021 годы" на плановый период 2020 и 2021 годов</t>
  </si>
  <si>
    <t xml:space="preserve">Распределение субсидий бюджетам городских округов на организацию отдыха и оздоровления детей в лагерях дневного пребывания в рамках подпрограммы "Организация и обеспечение отдыха и оздоровления детей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2020 и 2021 годов
</t>
  </si>
  <si>
    <t>Распределение субсидий бюджетам городских округов на приобретение школьных автобусов в рамках подпрограммы "Развитие общего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2020 и 2021 годов</t>
  </si>
  <si>
    <t>Распределение субсидий бюджетам городских округов на питание (завтрак или полдник) детей из многодетных семей, обучающихся в общеобразовательных организациях, в рамках подпрограммы "Развитие общего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2020 и 2021 годов</t>
  </si>
  <si>
    <t>Распределение субсидий бюджетам городских округов на совершенствование питания учащихся в общеобразовательных организациях в рамках подпрограммы "Развитие общего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2020 и 2021 годов</t>
  </si>
  <si>
    <t>Распределение субсидий бюджетам городских округов
на частичное возмещение расходов по присмотру и уходу за детьми с ограниченными возможностями здоровья, обучающимся в дошкольных образовательных организациях, в рамках реализации подпрограммы "Повышение качества и доступности дошкольного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2020 и 2021 годов</t>
  </si>
  <si>
    <t xml:space="preserve">Распределение субвенций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2020 и 2021 годов
</t>
  </si>
  <si>
    <t>г. Магадан</t>
  </si>
  <si>
    <t>2021 год, всего</t>
  </si>
  <si>
    <t>Распределение субвенций бюджетам городских округов на  осуществление государственных полномочий по обеспечению отдельных категорий граждан жилыми помещениями в рамках подпрограммы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2020 и 2021 годов</t>
  </si>
  <si>
    <t>Распределение субвенций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"Управление развитием отрасли образования в Магаданской области" на 2014-2020 годы" госудраственной программы Магаданской области "Развитие образования в Магаданской области" на 2014-2020 годы" на плановый период 2020 и 2021 годов</t>
  </si>
  <si>
    <t>Распределение субвенций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2020 и 2021 годов</t>
  </si>
  <si>
    <t xml:space="preserve">Распределение субвенций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плановый период 2020 и 2021 годов
</t>
  </si>
  <si>
    <t>Распределение субвенций  бюджетам городских округов на финансовое обеспечение муниципальных дошкольных организаций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2020 и 2021 годов</t>
  </si>
  <si>
    <t>Распределение субвенций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2020 и 2021 годов</t>
  </si>
  <si>
    <t>Распределение субвенций  бюджетам городских округов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2020 и 2021 годов</t>
  </si>
  <si>
    <t xml:space="preserve">Распределение субсидий бюджетам городских округов 
на возмещение расходов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расположенных на территории Магаданской области, в рамках подпрограммы "Повышение качества и доступности дошкольного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2020 и  2021 годов
</t>
  </si>
  <si>
    <t>Начальник отдела земельных отношений</t>
  </si>
  <si>
    <t>Субвенции бюджетам городских округов на реализацию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на  плановый период 2020 и 2021 годов</t>
  </si>
  <si>
    <t>Распределение субсидий бюджетам городских округов на проведение комплексных кадастровых работ в отношении земельных участков, находящихся  в государственной и (или) муниципальной собственности в рамках реализации подпрограммы «Совершенствование системы управления в сфере имущественно-земельных отношений Магаданской области» на 2016-2020 годы» государственной программы Магаданской области «Управление государственным имуществом Магаданской области» на 2016-2020 годы» на  плановый период 2020 и 2021 годов</t>
  </si>
  <si>
    <t>Распределение субвенций  бюджетам городских округов   на  обеспечение осуществления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2020 и 2021 годов</t>
  </si>
  <si>
    <t>Распределение субсидий бюджетам городских округов на реализацию мероприятий подпрограммы "Развитие   библиотечного дела Магаданской области" на 2014-2020 годы" государственной программы Магаданской области "Развитие  культуры  и туризма  Магаданской области" на 2014-2020 годы" на  плановый период 2020 и  2021 годов</t>
  </si>
  <si>
    <t xml:space="preserve">"Об областном бюджете на 2019 год </t>
  </si>
  <si>
    <t>и плановый период  2020 и 2021 годов"</t>
  </si>
  <si>
    <t xml:space="preserve">Распределение дотаций на выравнивание бюджетной обеспеченности городских округов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плановый период 2020 и 2021 годов
</t>
  </si>
  <si>
    <t>Распределение дотаций  на выравнивание бюджетной обеспеченности поселений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плановый период 2020 и 2021 годов</t>
  </si>
  <si>
    <t>Распределение дотаций  на поддержку мер по обеспечению сбалансированности бюджетов городских округов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плановый период 2020 и  2021 годов</t>
  </si>
  <si>
    <t>Распределение субсидий   бюджетам городских округов для финансового обеспечения  решения вопросов местного значения поселений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плановый период 2020 и  2021 годов</t>
  </si>
  <si>
    <t>и плановый период 2020 и 2021 годов"</t>
  </si>
  <si>
    <t xml:space="preserve">Распределение субвенций бюджетам городских округов
на осуществление государственных полномочий по отлову
и содержанию безнадзорных животных на плановый период 2020 и 2021 годов
</t>
  </si>
  <si>
    <t xml:space="preserve">Распределение субсидий бюджетам городских округов 
на реализацию мероприятий по поддержке граждан и их объединений, участвующих в охране общественного порядка в рамках государственной программы Магаданской области "Обеспечение безопасности, профилактика правонарушений и противодействие незаконному обороту наркотических средств в Магаданской области" на 2018-2024 годы" на плановый период 2020 и  2021 годов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</si>
</sst>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
    <numFmt numFmtId="167" formatCode="#,##0.00000"/>
    <numFmt numFmtId="168" formatCode="_-* #,##0.0_р_._-;\-* #,##0.0_р_._-;_-* &quot;-&quot;??_р_._-;_-@_-"/>
    <numFmt numFmtId="169" formatCode="#,##0.000"/>
  </numFmts>
  <fonts count="66">
    <font>
      <sz val="10"/>
      <name val="Arial Cyr"/>
      <family val="0"/>
    </font>
    <font>
      <sz val="11"/>
      <color indexed="8"/>
      <name val="Calibri"/>
      <family val="2"/>
    </font>
    <font>
      <sz val="11"/>
      <name val="Arial Cyr"/>
      <family val="2"/>
    </font>
    <font>
      <b/>
      <sz val="12"/>
      <name val="Arial Cyr"/>
      <family val="2"/>
    </font>
    <font>
      <sz val="1"/>
      <color indexed="8"/>
      <name val="Courier"/>
      <family val="1"/>
    </font>
    <font>
      <b/>
      <sz val="1"/>
      <color indexed="8"/>
      <name val="Courier"/>
      <family val="1"/>
    </font>
    <font>
      <b/>
      <i/>
      <sz val="11"/>
      <name val="Arial Cyr"/>
      <family val="2"/>
    </font>
    <font>
      <sz val="8"/>
      <name val="Arial Cyr"/>
      <family val="0"/>
    </font>
    <font>
      <b/>
      <sz val="11"/>
      <name val="Arial Cyr"/>
      <family val="0"/>
    </font>
    <font>
      <sz val="12"/>
      <name val="Arial Cyr"/>
      <family val="0"/>
    </font>
    <font>
      <sz val="11"/>
      <name val="Arial"/>
      <family val="2"/>
    </font>
    <font>
      <sz val="12"/>
      <name val="Arial"/>
      <family val="2"/>
    </font>
    <font>
      <b/>
      <sz val="12"/>
      <name val="Arial"/>
      <family val="2"/>
    </font>
    <font>
      <b/>
      <sz val="12"/>
      <name val="Times New Roman"/>
      <family val="1"/>
    </font>
    <font>
      <vertAlign val="superscript"/>
      <sz val="12"/>
      <name val="Arial Cyr"/>
      <family val="0"/>
    </font>
    <font>
      <b/>
      <sz val="11"/>
      <name val="Arial"/>
      <family val="2"/>
    </font>
    <font>
      <vertAlign val="superscript"/>
      <sz val="11"/>
      <name val="Arial"/>
      <family val="2"/>
    </font>
    <font>
      <b/>
      <sz val="12"/>
      <color indexed="8"/>
      <name val="Arial"/>
      <family val="2"/>
    </font>
    <font>
      <b/>
      <sz val="12"/>
      <color indexed="8"/>
      <name val="Arial Cyr"/>
      <family val="0"/>
    </font>
    <font>
      <sz val="12"/>
      <name val="Times New Roman"/>
      <family val="1"/>
    </font>
    <font>
      <b/>
      <sz val="12"/>
      <color indexed="8"/>
      <name val="Times New Roman"/>
      <family val="1"/>
    </font>
    <font>
      <sz val="12"/>
      <color indexed="8"/>
      <name val="Times New Roman"/>
      <family val="1"/>
    </font>
    <font>
      <sz val="14"/>
      <name val="Times New Roman"/>
      <family val="1"/>
    </font>
    <font>
      <sz val="11"/>
      <color indexed="8"/>
      <name val="Arial Cyr"/>
      <family val="0"/>
    </font>
    <font>
      <sz val="12"/>
      <color indexed="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Arial"/>
      <family val="2"/>
    </font>
    <font>
      <sz val="11"/>
      <color indexed="8"/>
      <name val="Arial"/>
      <family val="2"/>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Arial"/>
      <family val="2"/>
    </font>
    <font>
      <sz val="11"/>
      <color theme="1"/>
      <name val="Arial"/>
      <family val="2"/>
    </font>
    <font>
      <b/>
      <sz val="14"/>
      <color theme="1"/>
      <name val="Times New Roman"/>
      <family val="1"/>
    </font>
    <font>
      <b/>
      <sz val="12"/>
      <color theme="1"/>
      <name val="Arial"/>
      <family val="2"/>
    </font>
    <font>
      <b/>
      <sz val="12"/>
      <color theme="1"/>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locked="0"/>
    </xf>
    <xf numFmtId="0" fontId="4" fillId="0" borderId="0">
      <alignment/>
      <protection locked="0"/>
    </xf>
    <xf numFmtId="0" fontId="4" fillId="0" borderId="0">
      <alignment/>
      <protection locked="0"/>
    </xf>
    <xf numFmtId="0" fontId="4" fillId="0" borderId="1">
      <alignment/>
      <protection locked="0"/>
    </xf>
    <xf numFmtId="0" fontId="5" fillId="0" borderId="0">
      <alignment/>
      <protection locked="0"/>
    </xf>
    <xf numFmtId="0" fontId="5" fillId="0" borderId="0">
      <alignment/>
      <protection locked="0"/>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2" applyNumberFormat="0" applyAlignment="0" applyProtection="0"/>
    <xf numFmtId="0" fontId="47" fillId="27" borderId="3" applyNumberFormat="0" applyAlignment="0" applyProtection="0"/>
    <xf numFmtId="0" fontId="48" fillId="2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0" borderId="7" applyNumberFormat="0" applyFill="0" applyAlignment="0" applyProtection="0"/>
    <xf numFmtId="0" fontId="53" fillId="28" borderId="8"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4" fillId="0" borderId="0">
      <alignment/>
      <protection/>
    </xf>
    <xf numFmtId="0" fontId="0" fillId="0" borderId="0">
      <alignment/>
      <protection/>
    </xf>
    <xf numFmtId="0" fontId="56" fillId="30" borderId="0" applyNumberFormat="0" applyBorder="0" applyAlignment="0" applyProtection="0"/>
    <xf numFmtId="0" fontId="57"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8" fillId="0" borderId="10"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0" fillId="32" borderId="0" applyNumberFormat="0" applyBorder="0" applyAlignment="0" applyProtection="0"/>
    <xf numFmtId="0" fontId="4" fillId="0" borderId="0">
      <alignment/>
      <protection locked="0"/>
    </xf>
  </cellStyleXfs>
  <cellXfs count="202">
    <xf numFmtId="0" fontId="0" fillId="0" borderId="0" xfId="0" applyAlignment="1">
      <alignment/>
    </xf>
    <xf numFmtId="0" fontId="2" fillId="0" borderId="0" xfId="0" applyFont="1" applyAlignment="1">
      <alignment horizontal="right"/>
    </xf>
    <xf numFmtId="0" fontId="3" fillId="0" borderId="0" xfId="0" applyFont="1" applyAlignment="1">
      <alignment horizontal="center" vertical="center" wrapText="1"/>
    </xf>
    <xf numFmtId="165" fontId="2" fillId="0" borderId="11" xfId="0" applyNumberFormat="1" applyFont="1" applyFill="1" applyBorder="1" applyAlignment="1">
      <alignment/>
    </xf>
    <xf numFmtId="165" fontId="2" fillId="0" borderId="11" xfId="0" applyNumberFormat="1" applyFont="1" applyFill="1" applyBorder="1" applyAlignment="1">
      <alignment horizontal="right"/>
    </xf>
    <xf numFmtId="165" fontId="2" fillId="0" borderId="11" xfId="0" applyNumberFormat="1" applyFont="1" applyFill="1" applyBorder="1" applyAlignment="1">
      <alignment/>
    </xf>
    <xf numFmtId="0" fontId="9" fillId="0" borderId="0" xfId="0" applyFont="1" applyAlignment="1">
      <alignment/>
    </xf>
    <xf numFmtId="0" fontId="9" fillId="0" borderId="0" xfId="0" applyFont="1" applyAlignment="1">
      <alignment horizontal="right"/>
    </xf>
    <xf numFmtId="0" fontId="2" fillId="0" borderId="11" xfId="0" applyFont="1" applyBorder="1" applyAlignment="1">
      <alignment horizontal="center" vertical="center" wrapText="1"/>
    </xf>
    <xf numFmtId="0" fontId="2" fillId="33" borderId="11" xfId="0" applyFont="1" applyFill="1" applyBorder="1" applyAlignment="1">
      <alignment horizontal="center" vertical="center" wrapText="1"/>
    </xf>
    <xf numFmtId="165" fontId="8" fillId="0" borderId="11" xfId="0" applyNumberFormat="1" applyFont="1" applyFill="1" applyBorder="1" applyAlignment="1">
      <alignment horizontal="right" wrapText="1"/>
    </xf>
    <xf numFmtId="0" fontId="2" fillId="0" borderId="11" xfId="0" applyFont="1" applyBorder="1" applyAlignment="1">
      <alignment/>
    </xf>
    <xf numFmtId="0" fontId="2" fillId="0" borderId="0" xfId="0" applyFont="1" applyAlignment="1">
      <alignment/>
    </xf>
    <xf numFmtId="0" fontId="8" fillId="0" borderId="11" xfId="0" applyFont="1" applyFill="1" applyBorder="1" applyAlignment="1">
      <alignment wrapText="1"/>
    </xf>
    <xf numFmtId="0" fontId="6" fillId="0" borderId="11" xfId="0" applyFont="1" applyFill="1" applyBorder="1" applyAlignment="1">
      <alignment horizontal="left" wrapText="1" indent="1"/>
    </xf>
    <xf numFmtId="0" fontId="2" fillId="0" borderId="11" xfId="0" applyFont="1" applyFill="1" applyBorder="1" applyAlignment="1">
      <alignment/>
    </xf>
    <xf numFmtId="0" fontId="2" fillId="0" borderId="11" xfId="0" applyFont="1" applyFill="1" applyBorder="1" applyAlignment="1">
      <alignment horizontal="left"/>
    </xf>
    <xf numFmtId="0" fontId="2" fillId="0" borderId="11" xfId="0" applyFont="1" applyFill="1" applyBorder="1" applyAlignment="1">
      <alignment/>
    </xf>
    <xf numFmtId="0" fontId="2" fillId="0" borderId="11" xfId="0" applyFont="1" applyFill="1" applyBorder="1" applyAlignment="1">
      <alignment horizontal="left"/>
    </xf>
    <xf numFmtId="0" fontId="9" fillId="0" borderId="0" xfId="0" applyFont="1" applyFill="1" applyAlignment="1">
      <alignment/>
    </xf>
    <xf numFmtId="0" fontId="9" fillId="0" borderId="0" xfId="0" applyFont="1" applyFill="1" applyAlignment="1">
      <alignment horizontal="right"/>
    </xf>
    <xf numFmtId="0" fontId="3" fillId="0" borderId="0" xfId="0" applyFont="1" applyFill="1" applyAlignment="1">
      <alignment horizontal="center" vertical="center" wrapText="1"/>
    </xf>
    <xf numFmtId="0" fontId="0" fillId="0" borderId="0" xfId="0" applyFill="1" applyAlignment="1">
      <alignment/>
    </xf>
    <xf numFmtId="0" fontId="2" fillId="0" borderId="0" xfId="0" applyFont="1" applyFill="1" applyAlignment="1">
      <alignment horizontal="right"/>
    </xf>
    <xf numFmtId="0" fontId="2" fillId="0" borderId="11"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horizontal="right"/>
    </xf>
    <xf numFmtId="0" fontId="8" fillId="0" borderId="12" xfId="0" applyFont="1" applyFill="1" applyBorder="1" applyAlignment="1">
      <alignment wrapText="1"/>
    </xf>
    <xf numFmtId="165" fontId="2" fillId="0" borderId="11" xfId="0" applyNumberFormat="1" applyFont="1" applyFill="1" applyBorder="1" applyAlignment="1">
      <alignment horizontal="right" wrapText="1"/>
    </xf>
    <xf numFmtId="0" fontId="2" fillId="0" borderId="11" xfId="0" applyFont="1" applyFill="1" applyBorder="1" applyAlignment="1">
      <alignment horizontal="center" vertical="center" wrapText="1"/>
    </xf>
    <xf numFmtId="165" fontId="8" fillId="0" borderId="11" xfId="0" applyNumberFormat="1" applyFont="1" applyFill="1" applyBorder="1" applyAlignment="1">
      <alignment horizontal="right" wrapText="1"/>
    </xf>
    <xf numFmtId="0" fontId="8" fillId="0" borderId="11" xfId="0" applyFont="1" applyFill="1" applyBorder="1" applyAlignment="1">
      <alignment wrapText="1"/>
    </xf>
    <xf numFmtId="0" fontId="8" fillId="0" borderId="0" xfId="0" applyFont="1" applyFill="1" applyAlignment="1">
      <alignment horizontal="center" vertical="center" wrapText="1"/>
    </xf>
    <xf numFmtId="0" fontId="2" fillId="0" borderId="0" xfId="0" applyFont="1" applyFill="1" applyAlignment="1">
      <alignment horizontal="right" vertical="center" wrapText="1"/>
    </xf>
    <xf numFmtId="165" fontId="0" fillId="0" borderId="0" xfId="0" applyNumberFormat="1" applyFill="1" applyAlignment="1">
      <alignment/>
    </xf>
    <xf numFmtId="165" fontId="0" fillId="0" borderId="0" xfId="0" applyNumberFormat="1" applyAlignment="1">
      <alignment/>
    </xf>
    <xf numFmtId="165" fontId="2" fillId="0" borderId="11" xfId="0" applyNumberFormat="1" applyFont="1" applyBorder="1" applyAlignment="1">
      <alignment/>
    </xf>
    <xf numFmtId="0" fontId="8" fillId="0" borderId="11" xfId="0" applyFont="1" applyBorder="1" applyAlignment="1">
      <alignment/>
    </xf>
    <xf numFmtId="0" fontId="2" fillId="0" borderId="0" xfId="0" applyFont="1" applyAlignment="1">
      <alignment horizontal="right"/>
    </xf>
    <xf numFmtId="165" fontId="8" fillId="0" borderId="11" xfId="0" applyNumberFormat="1" applyFont="1" applyBorder="1" applyAlignment="1">
      <alignment/>
    </xf>
    <xf numFmtId="0" fontId="3" fillId="0" borderId="11" xfId="0" applyFont="1" applyFill="1" applyBorder="1" applyAlignment="1">
      <alignment wrapText="1"/>
    </xf>
    <xf numFmtId="0" fontId="6" fillId="0" borderId="11" xfId="0" applyFont="1" applyFill="1" applyBorder="1" applyAlignment="1">
      <alignment horizontal="left" wrapText="1" indent="1"/>
    </xf>
    <xf numFmtId="165" fontId="3" fillId="0" borderId="11" xfId="0" applyNumberFormat="1" applyFont="1" applyFill="1" applyBorder="1" applyAlignment="1">
      <alignment horizontal="right" wrapText="1"/>
    </xf>
    <xf numFmtId="0" fontId="8" fillId="0" borderId="12" xfId="0" applyFont="1" applyFill="1" applyBorder="1" applyAlignment="1">
      <alignment wrapText="1"/>
    </xf>
    <xf numFmtId="0" fontId="2" fillId="0" borderId="0" xfId="0" applyFont="1" applyAlignment="1">
      <alignment/>
    </xf>
    <xf numFmtId="0" fontId="0" fillId="0" borderId="11" xfId="0" applyBorder="1" applyAlignment="1">
      <alignment/>
    </xf>
    <xf numFmtId="0" fontId="2" fillId="0" borderId="13" xfId="0" applyFont="1" applyFill="1" applyBorder="1" applyAlignment="1">
      <alignment horizontal="left"/>
    </xf>
    <xf numFmtId="0" fontId="2" fillId="0" borderId="11" xfId="0" applyFont="1" applyFill="1" applyBorder="1" applyAlignment="1">
      <alignment wrapText="1"/>
    </xf>
    <xf numFmtId="165" fontId="8" fillId="0" borderId="11" xfId="0" applyNumberFormat="1" applyFont="1" applyFill="1" applyBorder="1" applyAlignment="1">
      <alignment wrapText="1"/>
    </xf>
    <xf numFmtId="165" fontId="2" fillId="0" borderId="11" xfId="0" applyNumberFormat="1" applyFont="1" applyBorder="1" applyAlignment="1">
      <alignment/>
    </xf>
    <xf numFmtId="0" fontId="11" fillId="0" borderId="0" xfId="0" applyFont="1" applyFill="1" applyBorder="1" applyAlignment="1">
      <alignment wrapText="1"/>
    </xf>
    <xf numFmtId="0" fontId="9" fillId="0" borderId="0" xfId="0" applyFont="1" applyFill="1" applyAlignment="1">
      <alignment horizontal="right"/>
    </xf>
    <xf numFmtId="0" fontId="11" fillId="0" borderId="0" xfId="0" applyFont="1" applyFill="1" applyBorder="1" applyAlignment="1">
      <alignment/>
    </xf>
    <xf numFmtId="0" fontId="11" fillId="0" borderId="0" xfId="0" applyFont="1" applyFill="1" applyBorder="1" applyAlignment="1">
      <alignment horizontal="right" wrapText="1"/>
    </xf>
    <xf numFmtId="165" fontId="2" fillId="0" borderId="11" xfId="0" applyNumberFormat="1" applyFont="1" applyFill="1" applyBorder="1" applyAlignment="1">
      <alignment horizontal="right"/>
    </xf>
    <xf numFmtId="0" fontId="10" fillId="0" borderId="11" xfId="0" applyFont="1" applyBorder="1" applyAlignment="1">
      <alignment/>
    </xf>
    <xf numFmtId="0" fontId="10" fillId="0" borderId="0" xfId="0" applyFont="1" applyFill="1" applyAlignment="1">
      <alignment/>
    </xf>
    <xf numFmtId="0" fontId="10" fillId="0" borderId="0" xfId="0" applyFont="1" applyAlignment="1">
      <alignment/>
    </xf>
    <xf numFmtId="0" fontId="3" fillId="0" borderId="0" xfId="0" applyFont="1" applyFill="1" applyAlignment="1">
      <alignment horizontal="center" vertical="center" wrapText="1"/>
    </xf>
    <xf numFmtId="0" fontId="13" fillId="0" borderId="0" xfId="59" applyFont="1" applyAlignment="1">
      <alignment wrapText="1"/>
      <protection/>
    </xf>
    <xf numFmtId="0" fontId="10" fillId="0" borderId="0" xfId="0" applyFont="1" applyAlignment="1">
      <alignment horizontal="right"/>
    </xf>
    <xf numFmtId="0" fontId="61" fillId="0" borderId="0" xfId="0" applyFont="1" applyAlignment="1">
      <alignment/>
    </xf>
    <xf numFmtId="0" fontId="62" fillId="0" borderId="0" xfId="0" applyFont="1" applyAlignment="1">
      <alignment horizontal="right"/>
    </xf>
    <xf numFmtId="0" fontId="61" fillId="0" borderId="11" xfId="0" applyFont="1" applyBorder="1" applyAlignment="1">
      <alignment/>
    </xf>
    <xf numFmtId="165" fontId="61" fillId="0" borderId="11" xfId="0" applyNumberFormat="1" applyFont="1" applyBorder="1" applyAlignment="1">
      <alignment horizontal="right"/>
    </xf>
    <xf numFmtId="165" fontId="10" fillId="0" borderId="0" xfId="0" applyNumberFormat="1" applyFont="1" applyAlignment="1">
      <alignment/>
    </xf>
    <xf numFmtId="165" fontId="62" fillId="0" borderId="11" xfId="0" applyNumberFormat="1" applyFont="1" applyBorder="1" applyAlignment="1">
      <alignment horizontal="right"/>
    </xf>
    <xf numFmtId="0" fontId="9" fillId="33" borderId="0" xfId="0" applyFont="1" applyFill="1" applyAlignment="1">
      <alignment/>
    </xf>
    <xf numFmtId="0" fontId="12" fillId="0" borderId="0" xfId="59" applyFont="1" applyAlignment="1">
      <alignment vertical="center" wrapText="1"/>
      <protection/>
    </xf>
    <xf numFmtId="0" fontId="9" fillId="33" borderId="0" xfId="0" applyFont="1" applyFill="1" applyAlignment="1">
      <alignment horizontal="right"/>
    </xf>
    <xf numFmtId="165" fontId="2" fillId="33" borderId="11" xfId="0" applyNumberFormat="1" applyFont="1" applyFill="1" applyBorder="1" applyAlignment="1">
      <alignment horizontal="right" wrapText="1"/>
    </xf>
    <xf numFmtId="0" fontId="2" fillId="0" borderId="0" xfId="0" applyFont="1" applyAlignment="1">
      <alignment horizontal="center"/>
    </xf>
    <xf numFmtId="164" fontId="10" fillId="0" borderId="11" xfId="0" applyNumberFormat="1" applyFont="1" applyBorder="1" applyAlignment="1">
      <alignment horizontal="right"/>
    </xf>
    <xf numFmtId="165" fontId="10" fillId="0" borderId="11" xfId="0" applyNumberFormat="1" applyFont="1" applyBorder="1" applyAlignment="1">
      <alignment horizontal="right"/>
    </xf>
    <xf numFmtId="165" fontId="2" fillId="0" borderId="11" xfId="0" applyNumberFormat="1" applyFont="1" applyFill="1" applyBorder="1" applyAlignment="1">
      <alignment/>
    </xf>
    <xf numFmtId="165" fontId="8" fillId="0" borderId="12" xfId="0" applyNumberFormat="1" applyFont="1" applyFill="1" applyBorder="1" applyAlignment="1">
      <alignment wrapText="1"/>
    </xf>
    <xf numFmtId="165" fontId="8" fillId="0" borderId="11" xfId="0" applyNumberFormat="1" applyFont="1" applyFill="1" applyBorder="1" applyAlignment="1">
      <alignment vertical="center" wrapText="1"/>
    </xf>
    <xf numFmtId="165" fontId="2" fillId="0" borderId="12" xfId="0" applyNumberFormat="1" applyFont="1" applyFill="1" applyBorder="1" applyAlignment="1">
      <alignment wrapText="1"/>
    </xf>
    <xf numFmtId="165" fontId="2" fillId="0" borderId="11" xfId="0" applyNumberFormat="1" applyFont="1" applyFill="1" applyBorder="1" applyAlignment="1">
      <alignment horizontal="center" vertical="center" wrapText="1"/>
    </xf>
    <xf numFmtId="165" fontId="0" fillId="0" borderId="11" xfId="0" applyNumberFormat="1" applyBorder="1" applyAlignment="1">
      <alignment/>
    </xf>
    <xf numFmtId="166" fontId="0" fillId="0" borderId="11" xfId="0" applyNumberFormat="1" applyBorder="1" applyAlignment="1">
      <alignment/>
    </xf>
    <xf numFmtId="167" fontId="0" fillId="0" borderId="11" xfId="0" applyNumberFormat="1" applyBorder="1" applyAlignment="1">
      <alignment/>
    </xf>
    <xf numFmtId="2" fontId="63" fillId="0" borderId="0" xfId="0" applyNumberFormat="1" applyFont="1" applyAlignment="1">
      <alignment vertical="top" wrapText="1"/>
    </xf>
    <xf numFmtId="0" fontId="2" fillId="0" borderId="11" xfId="0" applyFont="1" applyBorder="1" applyAlignment="1">
      <alignment horizontal="center" vertical="center"/>
    </xf>
    <xf numFmtId="0" fontId="2" fillId="0" borderId="11" xfId="0" applyFont="1" applyFill="1" applyBorder="1" applyAlignment="1">
      <alignment horizontal="right"/>
    </xf>
    <xf numFmtId="165" fontId="2" fillId="0" borderId="13" xfId="0" applyNumberFormat="1" applyFont="1" applyFill="1" applyBorder="1" applyAlignment="1">
      <alignment horizontal="right"/>
    </xf>
    <xf numFmtId="165" fontId="2" fillId="0" borderId="11" xfId="0" applyNumberFormat="1" applyFont="1" applyBorder="1" applyAlignment="1">
      <alignment horizontal="center" vertical="center" wrapText="1"/>
    </xf>
    <xf numFmtId="165" fontId="10" fillId="0" borderId="11" xfId="0" applyNumberFormat="1" applyFont="1" applyBorder="1" applyAlignment="1">
      <alignment/>
    </xf>
    <xf numFmtId="165" fontId="2" fillId="0" borderId="11" xfId="0" applyNumberFormat="1" applyFont="1" applyBorder="1" applyAlignment="1">
      <alignment horizontal="center"/>
    </xf>
    <xf numFmtId="0" fontId="8" fillId="0" borderId="11" xfId="0" applyFont="1" applyFill="1" applyBorder="1" applyAlignment="1">
      <alignment horizontal="center" vertical="center" wrapText="1"/>
    </xf>
    <xf numFmtId="0" fontId="2" fillId="0" borderId="12" xfId="0" applyFont="1" applyFill="1" applyBorder="1" applyAlignment="1">
      <alignment wrapText="1"/>
    </xf>
    <xf numFmtId="165" fontId="3" fillId="0" borderId="11" xfId="0" applyNumberFormat="1" applyFont="1" applyFill="1" applyBorder="1" applyAlignment="1">
      <alignment horizontal="right" wrapText="1"/>
    </xf>
    <xf numFmtId="165" fontId="9" fillId="0" borderId="11" xfId="0" applyNumberFormat="1" applyFont="1" applyFill="1" applyBorder="1" applyAlignment="1">
      <alignment horizontal="right" wrapText="1"/>
    </xf>
    <xf numFmtId="0" fontId="8"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14" xfId="0" applyFont="1" applyFill="1" applyBorder="1" applyAlignment="1">
      <alignment horizontal="center" vertical="center" wrapText="1"/>
    </xf>
    <xf numFmtId="0" fontId="11" fillId="0" borderId="0" xfId="0" applyFont="1" applyAlignment="1">
      <alignment/>
    </xf>
    <xf numFmtId="165" fontId="2" fillId="0" borderId="11" xfId="0" applyNumberFormat="1" applyFont="1" applyFill="1" applyBorder="1" applyAlignment="1">
      <alignment wrapText="1"/>
    </xf>
    <xf numFmtId="165" fontId="2" fillId="0" borderId="13" xfId="0" applyNumberFormat="1" applyFont="1" applyFill="1" applyBorder="1" applyAlignment="1">
      <alignment/>
    </xf>
    <xf numFmtId="0" fontId="2" fillId="0" borderId="12" xfId="0" applyFont="1" applyBorder="1" applyAlignment="1">
      <alignment horizontal="center" vertical="center" wrapText="1"/>
    </xf>
    <xf numFmtId="0" fontId="11" fillId="0" borderId="0" xfId="0" applyFont="1" applyFill="1" applyAlignment="1">
      <alignment horizontal="right"/>
    </xf>
    <xf numFmtId="165" fontId="2" fillId="0" borderId="11" xfId="0" applyNumberFormat="1" applyFont="1" applyBorder="1" applyAlignment="1">
      <alignment/>
    </xf>
    <xf numFmtId="0" fontId="8" fillId="0" borderId="12" xfId="0" applyFont="1" applyFill="1" applyBorder="1" applyAlignment="1">
      <alignment vertical="center" wrapText="1"/>
    </xf>
    <xf numFmtId="0" fontId="10" fillId="0" borderId="11" xfId="0" applyFont="1" applyFill="1" applyBorder="1" applyAlignment="1">
      <alignment horizontal="center" vertical="center" wrapText="1"/>
    </xf>
    <xf numFmtId="0" fontId="15" fillId="0" borderId="11" xfId="0" applyFont="1" applyFill="1" applyBorder="1" applyAlignment="1">
      <alignment wrapText="1"/>
    </xf>
    <xf numFmtId="165" fontId="15" fillId="0" borderId="11" xfId="0" applyNumberFormat="1" applyFont="1" applyFill="1" applyBorder="1" applyAlignment="1">
      <alignment horizontal="right" wrapText="1"/>
    </xf>
    <xf numFmtId="0" fontId="10" fillId="0" borderId="11" xfId="0" applyFont="1" applyFill="1" applyBorder="1" applyAlignment="1">
      <alignment/>
    </xf>
    <xf numFmtId="165" fontId="10" fillId="0" borderId="11" xfId="0" applyNumberFormat="1" applyFont="1" applyFill="1" applyBorder="1" applyAlignment="1">
      <alignment horizontal="right" wrapText="1"/>
    </xf>
    <xf numFmtId="0" fontId="10" fillId="0" borderId="11" xfId="0" applyFont="1" applyFill="1" applyBorder="1" applyAlignment="1">
      <alignment horizontal="left"/>
    </xf>
    <xf numFmtId="0" fontId="0" fillId="0" borderId="0" xfId="0" applyAlignment="1">
      <alignment vertical="top"/>
    </xf>
    <xf numFmtId="165" fontId="8" fillId="33" borderId="11" xfId="0" applyNumberFormat="1" applyFont="1" applyFill="1" applyBorder="1" applyAlignment="1">
      <alignment horizontal="right" wrapText="1"/>
    </xf>
    <xf numFmtId="0" fontId="15" fillId="0" borderId="0" xfId="0" applyFont="1" applyAlignment="1">
      <alignment/>
    </xf>
    <xf numFmtId="165" fontId="10" fillId="0" borderId="11" xfId="59" applyNumberFormat="1" applyFont="1" applyFill="1" applyBorder="1" applyAlignment="1">
      <alignment horizontal="right"/>
      <protection/>
    </xf>
    <xf numFmtId="0" fontId="11" fillId="0" borderId="11" xfId="0" applyFont="1" applyFill="1" applyBorder="1" applyAlignment="1">
      <alignment horizontal="center" vertical="center" wrapText="1"/>
    </xf>
    <xf numFmtId="0" fontId="12" fillId="0" borderId="12" xfId="0" applyFont="1" applyFill="1" applyBorder="1" applyAlignment="1">
      <alignment wrapText="1"/>
    </xf>
    <xf numFmtId="165" fontId="12" fillId="0" borderId="11" xfId="0" applyNumberFormat="1" applyFont="1" applyFill="1" applyBorder="1" applyAlignment="1">
      <alignment horizontal="right" wrapText="1"/>
    </xf>
    <xf numFmtId="0" fontId="11" fillId="0" borderId="11" xfId="0" applyFont="1" applyFill="1" applyBorder="1" applyAlignment="1">
      <alignment/>
    </xf>
    <xf numFmtId="165" fontId="11" fillId="0" borderId="11" xfId="0" applyNumberFormat="1" applyFont="1" applyFill="1" applyBorder="1" applyAlignment="1">
      <alignment horizontal="right" wrapText="1"/>
    </xf>
    <xf numFmtId="0" fontId="11" fillId="0" borderId="11" xfId="0" applyFont="1" applyFill="1" applyBorder="1" applyAlignment="1">
      <alignment horizontal="left"/>
    </xf>
    <xf numFmtId="165" fontId="11" fillId="0" borderId="11" xfId="0" applyNumberFormat="1" applyFont="1" applyFill="1" applyBorder="1" applyAlignment="1">
      <alignment/>
    </xf>
    <xf numFmtId="0" fontId="11" fillId="0" borderId="13" xfId="0" applyFont="1" applyFill="1" applyBorder="1" applyAlignment="1">
      <alignment horizontal="left"/>
    </xf>
    <xf numFmtId="165" fontId="8" fillId="0" borderId="11" xfId="0" applyNumberFormat="1" applyFont="1" applyFill="1" applyBorder="1" applyAlignment="1">
      <alignment horizontal="center" wrapText="1"/>
    </xf>
    <xf numFmtId="165" fontId="8" fillId="0" borderId="11" xfId="0" applyNumberFormat="1" applyFont="1" applyFill="1" applyBorder="1" applyAlignment="1">
      <alignment horizontal="center" wrapText="1"/>
    </xf>
    <xf numFmtId="0" fontId="2" fillId="0" borderId="11" xfId="0" applyFont="1" applyFill="1" applyBorder="1" applyAlignment="1">
      <alignment horizontal="center"/>
    </xf>
    <xf numFmtId="165" fontId="2" fillId="0" borderId="11" xfId="0" applyNumberFormat="1" applyFont="1" applyFill="1" applyBorder="1" applyAlignment="1">
      <alignment horizontal="center"/>
    </xf>
    <xf numFmtId="164" fontId="10" fillId="0" borderId="11" xfId="0" applyNumberFormat="1" applyFont="1" applyBorder="1" applyAlignment="1">
      <alignment/>
    </xf>
    <xf numFmtId="169" fontId="19" fillId="0" borderId="0" xfId="0" applyNumberFormat="1" applyFont="1" applyFill="1" applyBorder="1" applyAlignment="1">
      <alignment horizontal="center"/>
    </xf>
    <xf numFmtId="0" fontId="0" fillId="0" borderId="0" xfId="0" applyBorder="1" applyAlignment="1">
      <alignment/>
    </xf>
    <xf numFmtId="0" fontId="2" fillId="0" borderId="11" xfId="0" applyFont="1" applyBorder="1" applyAlignment="1">
      <alignment horizontal="center"/>
    </xf>
    <xf numFmtId="0" fontId="19" fillId="0" borderId="0" xfId="58" applyFont="1">
      <alignment/>
      <protection/>
    </xf>
    <xf numFmtId="0" fontId="22" fillId="0" borderId="0" xfId="58" applyFont="1">
      <alignment/>
      <protection/>
    </xf>
    <xf numFmtId="0" fontId="13" fillId="0" borderId="0" xfId="58" applyFont="1" applyAlignment="1">
      <alignment horizontal="center"/>
      <protection/>
    </xf>
    <xf numFmtId="0" fontId="20" fillId="0" borderId="0" xfId="58" applyFont="1" applyAlignment="1">
      <alignment horizontal="center" wrapText="1"/>
      <protection/>
    </xf>
    <xf numFmtId="0" fontId="21" fillId="0" borderId="15" xfId="58" applyFont="1" applyBorder="1" applyAlignment="1">
      <alignment horizontal="center"/>
      <protection/>
    </xf>
    <xf numFmtId="0" fontId="2" fillId="0" borderId="0" xfId="0" applyFont="1" applyFill="1" applyBorder="1" applyAlignment="1">
      <alignment/>
    </xf>
    <xf numFmtId="0" fontId="2" fillId="0" borderId="0" xfId="0" applyFont="1" applyFill="1" applyBorder="1" applyAlignment="1">
      <alignment horizontal="left"/>
    </xf>
    <xf numFmtId="0" fontId="8" fillId="0" borderId="11" xfId="0" applyFont="1" applyFill="1" applyBorder="1" applyAlignment="1">
      <alignment horizontal="left" wrapText="1"/>
    </xf>
    <xf numFmtId="0" fontId="23" fillId="0" borderId="11" xfId="58" applyFont="1" applyFill="1" applyBorder="1">
      <alignment/>
      <protection/>
    </xf>
    <xf numFmtId="0" fontId="23" fillId="0" borderId="11" xfId="58" applyFont="1" applyFill="1" applyBorder="1" applyAlignment="1">
      <alignment wrapText="1"/>
      <protection/>
    </xf>
    <xf numFmtId="0" fontId="2" fillId="0" borderId="0" xfId="58" applyFont="1" applyAlignment="1">
      <alignment horizontal="center"/>
      <protection/>
    </xf>
    <xf numFmtId="0" fontId="2" fillId="0" borderId="0" xfId="58" applyFont="1" applyBorder="1">
      <alignment/>
      <protection/>
    </xf>
    <xf numFmtId="0" fontId="2" fillId="0" borderId="0" xfId="58" applyFont="1">
      <alignment/>
      <protection/>
    </xf>
    <xf numFmtId="0" fontId="9" fillId="0" borderId="11" xfId="0" applyFont="1" applyFill="1" applyBorder="1" applyAlignment="1">
      <alignment horizontal="center" vertical="center" wrapText="1"/>
    </xf>
    <xf numFmtId="0" fontId="24" fillId="33" borderId="11" xfId="58" applyFont="1" applyFill="1" applyBorder="1" applyAlignment="1">
      <alignment horizontal="center" vertical="top" wrapText="1"/>
      <protection/>
    </xf>
    <xf numFmtId="165" fontId="2" fillId="0" borderId="11" xfId="0" applyNumberFormat="1" applyFont="1" applyFill="1" applyBorder="1" applyAlignment="1">
      <alignment horizontal="center" wrapText="1"/>
    </xf>
    <xf numFmtId="0" fontId="8" fillId="0" borderId="11" xfId="0" applyFont="1" applyBorder="1" applyAlignment="1">
      <alignment horizontal="center"/>
    </xf>
    <xf numFmtId="165" fontId="11" fillId="0" borderId="11" xfId="0" applyNumberFormat="1" applyFont="1" applyFill="1" applyBorder="1" applyAlignment="1">
      <alignment horizontal="right"/>
    </xf>
    <xf numFmtId="165" fontId="12" fillId="0" borderId="11" xfId="0" applyNumberFormat="1" applyFont="1" applyFill="1" applyBorder="1" applyAlignment="1">
      <alignment horizontal="center" wrapText="1"/>
    </xf>
    <xf numFmtId="168" fontId="11" fillId="0" borderId="11" xfId="58" applyNumberFormat="1" applyFont="1" applyFill="1" applyBorder="1" applyAlignment="1">
      <alignment horizontal="center"/>
      <protection/>
    </xf>
    <xf numFmtId="166" fontId="0" fillId="0" borderId="0" xfId="0" applyNumberFormat="1" applyAlignment="1">
      <alignment/>
    </xf>
    <xf numFmtId="0" fontId="9" fillId="0" borderId="11" xfId="0" applyFont="1" applyBorder="1" applyAlignment="1">
      <alignment horizontal="center"/>
    </xf>
    <xf numFmtId="0" fontId="3" fillId="0" borderId="12" xfId="0" applyFont="1" applyFill="1" applyBorder="1" applyAlignment="1">
      <alignment wrapText="1"/>
    </xf>
    <xf numFmtId="0" fontId="9" fillId="0" borderId="11" xfId="0" applyFont="1" applyFill="1" applyBorder="1" applyAlignment="1">
      <alignment/>
    </xf>
    <xf numFmtId="0" fontId="9" fillId="0" borderId="11" xfId="0" applyFont="1" applyBorder="1" applyAlignment="1">
      <alignment/>
    </xf>
    <xf numFmtId="0" fontId="9" fillId="0" borderId="11" xfId="0" applyFont="1" applyFill="1" applyBorder="1" applyAlignment="1">
      <alignment horizontal="left"/>
    </xf>
    <xf numFmtId="165" fontId="9" fillId="0" borderId="11" xfId="0" applyNumberFormat="1" applyFont="1" applyFill="1" applyBorder="1" applyAlignment="1">
      <alignment/>
    </xf>
    <xf numFmtId="0" fontId="9" fillId="0" borderId="13" xfId="0" applyFont="1" applyFill="1" applyBorder="1" applyAlignment="1">
      <alignment horizontal="left"/>
    </xf>
    <xf numFmtId="167" fontId="0" fillId="0" borderId="0" xfId="0" applyNumberFormat="1" applyAlignment="1">
      <alignment/>
    </xf>
    <xf numFmtId="165" fontId="18" fillId="33" borderId="11" xfId="58" applyNumberFormat="1" applyFont="1" applyFill="1" applyBorder="1" applyAlignment="1">
      <alignment horizontal="right" wrapText="1"/>
      <protection/>
    </xf>
    <xf numFmtId="165" fontId="9" fillId="0" borderId="11" xfId="58" applyNumberFormat="1" applyFont="1" applyBorder="1" applyAlignment="1">
      <alignment horizontal="right"/>
      <protection/>
    </xf>
    <xf numFmtId="165" fontId="9" fillId="0" borderId="11" xfId="58" applyNumberFormat="1" applyFont="1" applyBorder="1">
      <alignment/>
      <protection/>
    </xf>
    <xf numFmtId="165" fontId="19" fillId="0" borderId="0" xfId="58" applyNumberFormat="1" applyFont="1">
      <alignment/>
      <protection/>
    </xf>
    <xf numFmtId="168" fontId="10" fillId="0" borderId="11" xfId="68" applyNumberFormat="1" applyFont="1" applyFill="1" applyBorder="1" applyAlignment="1">
      <alignment horizontal="right" wrapText="1"/>
    </xf>
    <xf numFmtId="0" fontId="3" fillId="0" borderId="0" xfId="0" applyFont="1" applyAlignment="1">
      <alignment horizontal="center" vertical="center" wrapText="1"/>
    </xf>
    <xf numFmtId="0" fontId="11" fillId="0" borderId="0" xfId="0" applyFont="1" applyFill="1" applyBorder="1" applyAlignment="1">
      <alignment horizontal="right" wrapText="1"/>
    </xf>
    <xf numFmtId="0" fontId="2" fillId="0" borderId="15" xfId="0" applyFont="1" applyBorder="1" applyAlignment="1">
      <alignment horizontal="center"/>
    </xf>
    <xf numFmtId="0" fontId="3" fillId="0" borderId="0" xfId="0" applyFont="1" applyFill="1" applyAlignment="1">
      <alignment horizontal="center" vertical="center" wrapText="1"/>
    </xf>
    <xf numFmtId="0" fontId="64"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6" xfId="0" applyFont="1" applyBorder="1" applyAlignment="1">
      <alignment horizontal="center" vertical="center"/>
    </xf>
    <xf numFmtId="0" fontId="62" fillId="0" borderId="17" xfId="0" applyFont="1" applyBorder="1" applyAlignment="1">
      <alignment horizontal="center" vertical="center"/>
    </xf>
    <xf numFmtId="0" fontId="62" fillId="0" borderId="12" xfId="0" applyFont="1" applyBorder="1" applyAlignment="1">
      <alignment horizontal="center" vertical="center"/>
    </xf>
    <xf numFmtId="0" fontId="64" fillId="0" borderId="0" xfId="0" applyFont="1" applyAlignment="1">
      <alignment horizontal="center" wrapText="1"/>
    </xf>
    <xf numFmtId="0" fontId="65" fillId="0" borderId="0" xfId="0" applyFont="1" applyFill="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9" fillId="0" borderId="0" xfId="0" applyFont="1" applyFill="1" applyAlignment="1">
      <alignment horizontal="right"/>
    </xf>
    <xf numFmtId="0" fontId="12" fillId="0" borderId="0" xfId="59" applyFont="1" applyAlignment="1">
      <alignment horizontal="center" vertical="center" wrapText="1"/>
      <protection/>
    </xf>
    <xf numFmtId="0" fontId="3" fillId="0" borderId="0" xfId="0" applyNumberFormat="1" applyFont="1" applyAlignment="1">
      <alignment horizontal="center" wrapText="1"/>
    </xf>
    <xf numFmtId="2" fontId="65" fillId="0" borderId="0" xfId="0" applyNumberFormat="1" applyFont="1" applyAlignment="1">
      <alignment horizontal="center" vertical="top" wrapText="1"/>
    </xf>
    <xf numFmtId="0" fontId="17" fillId="0" borderId="0" xfId="58" applyFont="1" applyAlignment="1">
      <alignment horizontal="center" wrapText="1"/>
      <protection/>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3" fillId="0" borderId="13" xfId="0" applyFont="1" applyBorder="1" applyAlignment="1">
      <alignment horizontal="center"/>
    </xf>
    <xf numFmtId="0" fontId="3" fillId="0" borderId="14" xfId="0" applyFont="1" applyBorder="1" applyAlignment="1">
      <alignment horizontal="center"/>
    </xf>
    <xf numFmtId="0" fontId="2" fillId="0" borderId="11" xfId="0" applyFont="1" applyBorder="1" applyAlignment="1">
      <alignment horizontal="center" wrapText="1"/>
    </xf>
    <xf numFmtId="0" fontId="2" fillId="0" borderId="14" xfId="0" applyFont="1" applyBorder="1" applyAlignment="1">
      <alignment horizontal="center" wrapText="1"/>
    </xf>
    <xf numFmtId="0" fontId="2" fillId="0" borderId="14" xfId="0" applyFont="1" applyBorder="1" applyAlignment="1">
      <alignment horizontal="center" vertical="center" wrapText="1"/>
    </xf>
    <xf numFmtId="0" fontId="8" fillId="0" borderId="11" xfId="0" applyFont="1" applyFill="1" applyBorder="1" applyAlignment="1">
      <alignment horizontal="center" vertical="center" wrapText="1"/>
    </xf>
    <xf numFmtId="0" fontId="3" fillId="0" borderId="11" xfId="0" applyFont="1" applyBorder="1" applyAlignment="1">
      <alignment horizontal="center"/>
    </xf>
    <xf numFmtId="0" fontId="3" fillId="0" borderId="0" xfId="0" applyFont="1" applyAlignment="1">
      <alignment horizont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11" fillId="0" borderId="0" xfId="0" applyFont="1" applyAlignment="1">
      <alignment horizontal="right"/>
    </xf>
  </cellXfs>
  <cellStyles count="57">
    <cellStyle name="Normal" xfId="0"/>
    <cellStyle name="”€ќђќ‘ћ‚›‰" xfId="15"/>
    <cellStyle name="”€љ‘€ђћ‚ђќќ›‰" xfId="16"/>
    <cellStyle name="„…ќ…†ќ›‰" xfId="17"/>
    <cellStyle name="€’ћѓћ‚›‰" xfId="18"/>
    <cellStyle name="‡ђѓћ‹ћ‚ћљ1" xfId="19"/>
    <cellStyle name="‡ђѓћ‹ћ‚ћљ2" xfId="20"/>
    <cellStyle name="20% — акцент1" xfId="21"/>
    <cellStyle name="20% — акцент2" xfId="22"/>
    <cellStyle name="20% — акцент3" xfId="23"/>
    <cellStyle name="20% — акцент4" xfId="24"/>
    <cellStyle name="20% — акцент5" xfId="25"/>
    <cellStyle name="20% — акцент6"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3"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3" xfId="68"/>
    <cellStyle name="Хороший" xfId="69"/>
    <cellStyle name="Џђћ–…ќ’ќ›‰"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tint="0.39998000860214233"/>
  </sheetPr>
  <dimension ref="A1:C20"/>
  <sheetViews>
    <sheetView zoomScalePageLayoutView="0" workbookViewId="0" topLeftCell="A1">
      <selection activeCell="A7" sqref="A7:C7"/>
    </sheetView>
  </sheetViews>
  <sheetFormatPr defaultColWidth="9.00390625" defaultRowHeight="12.75"/>
  <cols>
    <col min="1" max="1" width="54.375" style="0" customWidth="1"/>
    <col min="2" max="2" width="18.00390625" style="0" customWidth="1"/>
    <col min="3" max="3" width="15.375" style="0" customWidth="1"/>
  </cols>
  <sheetData>
    <row r="1" spans="2:3" s="52" customFormat="1" ht="18">
      <c r="B1" s="50"/>
      <c r="C1" s="51" t="s">
        <v>59</v>
      </c>
    </row>
    <row r="2" spans="2:3" s="52" customFormat="1" ht="15">
      <c r="B2" s="50"/>
      <c r="C2" s="51" t="s">
        <v>0</v>
      </c>
    </row>
    <row r="3" spans="2:3" s="52" customFormat="1" ht="15">
      <c r="B3" s="50"/>
      <c r="C3" s="51" t="s">
        <v>104</v>
      </c>
    </row>
    <row r="4" spans="1:3" s="52" customFormat="1" ht="15" customHeight="1">
      <c r="A4" s="164" t="s">
        <v>105</v>
      </c>
      <c r="B4" s="164"/>
      <c r="C4" s="164"/>
    </row>
    <row r="5" spans="1:2" ht="15">
      <c r="A5" s="6"/>
      <c r="B5" s="7"/>
    </row>
    <row r="6" spans="1:2" ht="15">
      <c r="A6" s="6"/>
      <c r="B6" s="7"/>
    </row>
    <row r="7" spans="1:3" ht="141" customHeight="1">
      <c r="A7" s="163" t="s">
        <v>106</v>
      </c>
      <c r="B7" s="163"/>
      <c r="C7" s="163"/>
    </row>
    <row r="8" spans="1:2" ht="15.75">
      <c r="A8" s="2"/>
      <c r="B8" s="2"/>
    </row>
    <row r="9" spans="2:3" ht="14.25">
      <c r="B9" s="165" t="s">
        <v>3</v>
      </c>
      <c r="C9" s="165"/>
    </row>
    <row r="10" spans="1:3" ht="18.75" customHeight="1">
      <c r="A10" s="8" t="s">
        <v>50</v>
      </c>
      <c r="B10" s="9" t="s">
        <v>66</v>
      </c>
      <c r="C10" s="9" t="s">
        <v>71</v>
      </c>
    </row>
    <row r="11" spans="1:3" ht="15">
      <c r="A11" s="13" t="s">
        <v>54</v>
      </c>
      <c r="B11" s="10">
        <f>SUM(B12:B20)</f>
        <v>2098000</v>
      </c>
      <c r="C11" s="10">
        <f>SUM(C12:C20)</f>
        <v>2098000</v>
      </c>
    </row>
    <row r="12" spans="1:3" ht="14.25">
      <c r="A12" s="15" t="s">
        <v>6</v>
      </c>
      <c r="B12" s="5">
        <v>961367</v>
      </c>
      <c r="C12" s="5">
        <f>B12</f>
        <v>961367</v>
      </c>
    </row>
    <row r="13" spans="1:3" ht="14.25">
      <c r="A13" s="16" t="s">
        <v>27</v>
      </c>
      <c r="B13" s="5">
        <v>276334</v>
      </c>
      <c r="C13" s="5">
        <f aca="true" t="shared" si="0" ref="C13:C20">B13</f>
        <v>276334</v>
      </c>
    </row>
    <row r="14" spans="1:3" ht="14.25">
      <c r="A14" s="15" t="s">
        <v>22</v>
      </c>
      <c r="B14" s="5">
        <v>111781</v>
      </c>
      <c r="C14" s="5">
        <f t="shared" si="0"/>
        <v>111781</v>
      </c>
    </row>
    <row r="15" spans="1:3" ht="14.25">
      <c r="A15" s="16" t="s">
        <v>32</v>
      </c>
      <c r="B15" s="5">
        <v>87543</v>
      </c>
      <c r="C15" s="5">
        <f t="shared" si="0"/>
        <v>87543</v>
      </c>
    </row>
    <row r="16" spans="1:3" ht="14.25">
      <c r="A16" s="16" t="s">
        <v>28</v>
      </c>
      <c r="B16" s="5">
        <v>65918</v>
      </c>
      <c r="C16" s="5">
        <f t="shared" si="0"/>
        <v>65918</v>
      </c>
    </row>
    <row r="17" spans="1:3" ht="14.25">
      <c r="A17" s="16" t="s">
        <v>33</v>
      </c>
      <c r="B17" s="5">
        <v>148087</v>
      </c>
      <c r="C17" s="5">
        <f t="shared" si="0"/>
        <v>148087</v>
      </c>
    </row>
    <row r="18" spans="1:3" ht="14.25">
      <c r="A18" s="16" t="s">
        <v>30</v>
      </c>
      <c r="B18" s="5">
        <v>85368</v>
      </c>
      <c r="C18" s="5">
        <f t="shared" si="0"/>
        <v>85368</v>
      </c>
    </row>
    <row r="19" spans="1:3" ht="14.25">
      <c r="A19" s="16" t="s">
        <v>31</v>
      </c>
      <c r="B19" s="5">
        <v>190971</v>
      </c>
      <c r="C19" s="5">
        <f t="shared" si="0"/>
        <v>190971</v>
      </c>
    </row>
    <row r="20" spans="1:3" ht="14.25">
      <c r="A20" s="16" t="s">
        <v>29</v>
      </c>
      <c r="B20" s="5">
        <v>170631</v>
      </c>
      <c r="C20" s="5">
        <f t="shared" si="0"/>
        <v>170631</v>
      </c>
    </row>
  </sheetData>
  <sheetProtection/>
  <mergeCells count="3">
    <mergeCell ref="A7:C7"/>
    <mergeCell ref="A4:C4"/>
    <mergeCell ref="B9:C9"/>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tint="0.39998000860214233"/>
  </sheetPr>
  <dimension ref="A1:C19"/>
  <sheetViews>
    <sheetView zoomScalePageLayoutView="0" workbookViewId="0" topLeftCell="A1">
      <selection activeCell="F6" sqref="F6"/>
    </sheetView>
  </sheetViews>
  <sheetFormatPr defaultColWidth="9.00390625" defaultRowHeight="12.75"/>
  <cols>
    <col min="1" max="1" width="55.75390625" style="0" customWidth="1"/>
    <col min="2" max="2" width="17.25390625" style="0" customWidth="1"/>
    <col min="3" max="3" width="13.375" style="0" customWidth="1"/>
  </cols>
  <sheetData>
    <row r="1" spans="1:3" ht="15">
      <c r="A1" s="19"/>
      <c r="C1" s="20" t="s">
        <v>15</v>
      </c>
    </row>
    <row r="2" spans="1:3" ht="18">
      <c r="A2" s="19"/>
      <c r="C2" s="20" t="s">
        <v>48</v>
      </c>
    </row>
    <row r="3" spans="1:2" ht="15">
      <c r="A3" s="19"/>
      <c r="B3" s="20"/>
    </row>
    <row r="4" spans="1:2" ht="15">
      <c r="A4" s="19"/>
      <c r="B4" s="20"/>
    </row>
    <row r="5" spans="1:2" ht="15">
      <c r="A5" s="19"/>
      <c r="B5" s="20"/>
    </row>
    <row r="6" spans="1:3" ht="210" customHeight="1">
      <c r="A6" s="175" t="s">
        <v>98</v>
      </c>
      <c r="B6" s="175"/>
      <c r="C6" s="175"/>
    </row>
    <row r="7" spans="1:2" ht="15.75">
      <c r="A7" s="21"/>
      <c r="B7" s="21"/>
    </row>
    <row r="8" spans="1:3" ht="14.25">
      <c r="A8" s="25"/>
      <c r="C8" s="26" t="s">
        <v>5</v>
      </c>
    </row>
    <row r="9" spans="1:3" ht="15">
      <c r="A9" s="142" t="s">
        <v>50</v>
      </c>
      <c r="B9" s="142" t="s">
        <v>66</v>
      </c>
      <c r="C9" s="150" t="s">
        <v>71</v>
      </c>
    </row>
    <row r="10" spans="1:3" ht="15.75">
      <c r="A10" s="151" t="s">
        <v>54</v>
      </c>
      <c r="B10" s="91">
        <f>SUM(B11:B19)</f>
        <v>4030</v>
      </c>
      <c r="C10" s="91">
        <f>SUM(C11:C19)</f>
        <v>4030</v>
      </c>
    </row>
    <row r="11" spans="1:3" ht="15">
      <c r="A11" s="152" t="s">
        <v>6</v>
      </c>
      <c r="B11" s="92">
        <v>2112.2</v>
      </c>
      <c r="C11" s="153">
        <v>2112.2</v>
      </c>
    </row>
    <row r="12" spans="1:3" ht="15">
      <c r="A12" s="154" t="s">
        <v>27</v>
      </c>
      <c r="B12" s="92">
        <v>222.3</v>
      </c>
      <c r="C12" s="153">
        <v>222.3</v>
      </c>
    </row>
    <row r="13" spans="1:3" ht="15">
      <c r="A13" s="152" t="s">
        <v>22</v>
      </c>
      <c r="B13" s="155">
        <v>165.9</v>
      </c>
      <c r="C13" s="153">
        <v>165.9</v>
      </c>
    </row>
    <row r="14" spans="1:3" ht="15">
      <c r="A14" s="154" t="s">
        <v>32</v>
      </c>
      <c r="B14" s="155">
        <v>679.3</v>
      </c>
      <c r="C14" s="153">
        <v>679.3</v>
      </c>
    </row>
    <row r="15" spans="1:3" ht="15">
      <c r="A15" s="154" t="s">
        <v>28</v>
      </c>
      <c r="B15" s="155">
        <v>126</v>
      </c>
      <c r="C15" s="153">
        <v>126</v>
      </c>
    </row>
    <row r="16" spans="1:3" ht="15">
      <c r="A16" s="154" t="s">
        <v>33</v>
      </c>
      <c r="B16" s="155">
        <v>122</v>
      </c>
      <c r="C16" s="153">
        <v>122</v>
      </c>
    </row>
    <row r="17" spans="1:3" ht="15">
      <c r="A17" s="154" t="s">
        <v>30</v>
      </c>
      <c r="B17" s="155">
        <v>217.4</v>
      </c>
      <c r="C17" s="153">
        <v>217.4</v>
      </c>
    </row>
    <row r="18" spans="1:3" ht="15">
      <c r="A18" s="154" t="s">
        <v>31</v>
      </c>
      <c r="B18" s="155">
        <v>296.4</v>
      </c>
      <c r="C18" s="153">
        <v>296.4</v>
      </c>
    </row>
    <row r="19" spans="1:3" ht="15">
      <c r="A19" s="156" t="s">
        <v>29</v>
      </c>
      <c r="B19" s="155">
        <v>88.5</v>
      </c>
      <c r="C19" s="153">
        <v>88.5</v>
      </c>
    </row>
  </sheetData>
  <sheetProtection/>
  <mergeCells count="1">
    <mergeCell ref="A6:C6"/>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9" tint="0.39998000860214233"/>
    <pageSetUpPr fitToPage="1"/>
  </sheetPr>
  <dimension ref="A1:C11"/>
  <sheetViews>
    <sheetView zoomScalePageLayoutView="0" workbookViewId="0" topLeftCell="A1">
      <selection activeCell="H13" sqref="H13"/>
    </sheetView>
  </sheetViews>
  <sheetFormatPr defaultColWidth="9.00390625" defaultRowHeight="12.75"/>
  <cols>
    <col min="1" max="1" width="60.875" style="0" customWidth="1"/>
    <col min="2" max="2" width="14.375" style="0" customWidth="1"/>
    <col min="3" max="3" width="10.875" style="0" customWidth="1"/>
  </cols>
  <sheetData>
    <row r="1" spans="1:3" ht="15">
      <c r="A1" s="19"/>
      <c r="C1" s="20" t="s">
        <v>10</v>
      </c>
    </row>
    <row r="2" spans="1:3" ht="18">
      <c r="A2" s="19"/>
      <c r="C2" s="20" t="s">
        <v>48</v>
      </c>
    </row>
    <row r="5" spans="1:3" ht="142.5" customHeight="1">
      <c r="A5" s="166" t="s">
        <v>72</v>
      </c>
      <c r="B5" s="166"/>
      <c r="C5" s="166"/>
    </row>
    <row r="6" spans="1:2" ht="15.75">
      <c r="A6" s="58"/>
      <c r="B6" s="58"/>
    </row>
    <row r="7" spans="1:3" ht="15.75">
      <c r="A7" s="58"/>
      <c r="C7" s="23" t="s">
        <v>3</v>
      </c>
    </row>
    <row r="8" spans="1:3" ht="14.25" customHeight="1">
      <c r="A8" s="176" t="s">
        <v>50</v>
      </c>
      <c r="B8" s="178" t="s">
        <v>66</v>
      </c>
      <c r="C8" s="178" t="s">
        <v>71</v>
      </c>
    </row>
    <row r="9" spans="1:3" ht="2.25" customHeight="1">
      <c r="A9" s="177"/>
      <c r="B9" s="179"/>
      <c r="C9" s="179"/>
    </row>
    <row r="10" spans="1:3" ht="15">
      <c r="A10" s="27" t="s">
        <v>54</v>
      </c>
      <c r="B10" s="10">
        <f>SUM(B11:B11)</f>
        <v>8799.9</v>
      </c>
      <c r="C10" s="10">
        <f>SUM(C11:C11)</f>
        <v>8799.9</v>
      </c>
    </row>
    <row r="11" spans="1:3" ht="14.25">
      <c r="A11" s="15" t="s">
        <v>6</v>
      </c>
      <c r="B11" s="28">
        <v>8799.9</v>
      </c>
      <c r="C11" s="11">
        <v>8799.9</v>
      </c>
    </row>
  </sheetData>
  <sheetProtection/>
  <mergeCells count="4">
    <mergeCell ref="A8:A9"/>
    <mergeCell ref="B8:B9"/>
    <mergeCell ref="C8:C9"/>
    <mergeCell ref="A5:C5"/>
  </mergeCells>
  <printOptions/>
  <pageMargins left="0.7" right="0.7" top="0.75" bottom="0.75" header="0.3" footer="0.3"/>
  <pageSetup fitToHeight="0"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9" tint="0.39998000860214233"/>
    <pageSetUpPr fitToPage="1"/>
  </sheetPr>
  <dimension ref="A1:C20"/>
  <sheetViews>
    <sheetView zoomScalePageLayoutView="0" workbookViewId="0" topLeftCell="A1">
      <selection activeCell="A6" sqref="A6:C6"/>
    </sheetView>
  </sheetViews>
  <sheetFormatPr defaultColWidth="9.00390625" defaultRowHeight="12.75"/>
  <cols>
    <col min="1" max="1" width="55.125" style="0" customWidth="1"/>
    <col min="2" max="2" width="16.00390625" style="0" customWidth="1"/>
    <col min="3" max="3" width="12.375" style="0" customWidth="1"/>
  </cols>
  <sheetData>
    <row r="1" spans="1:3" ht="15">
      <c r="A1" s="19"/>
      <c r="C1" s="20" t="s">
        <v>11</v>
      </c>
    </row>
    <row r="2" spans="1:3" ht="18">
      <c r="A2" s="19"/>
      <c r="C2" s="20" t="s">
        <v>48</v>
      </c>
    </row>
    <row r="3" spans="1:2" ht="15">
      <c r="A3" s="19"/>
      <c r="B3" s="20"/>
    </row>
    <row r="4" spans="1:2" ht="15">
      <c r="A4" s="19"/>
      <c r="B4" s="20"/>
    </row>
    <row r="5" spans="1:2" ht="15">
      <c r="A5" s="19"/>
      <c r="B5" s="20"/>
    </row>
    <row r="6" spans="1:3" ht="127.5" customHeight="1">
      <c r="A6" s="166" t="s">
        <v>103</v>
      </c>
      <c r="B6" s="166"/>
      <c r="C6" s="166"/>
    </row>
    <row r="7" spans="1:2" ht="15.75">
      <c r="A7" s="21"/>
      <c r="B7" s="21"/>
    </row>
    <row r="8" spans="1:3" ht="14.25">
      <c r="A8" s="22"/>
      <c r="C8" s="12" t="s">
        <v>4</v>
      </c>
    </row>
    <row r="9" spans="1:3" ht="21.75" customHeight="1">
      <c r="A9" s="176" t="s">
        <v>50</v>
      </c>
      <c r="B9" s="178" t="s">
        <v>66</v>
      </c>
      <c r="C9" s="178" t="s">
        <v>71</v>
      </c>
    </row>
    <row r="10" spans="1:3" ht="1.5" customHeight="1">
      <c r="A10" s="177"/>
      <c r="B10" s="179"/>
      <c r="C10" s="179"/>
    </row>
    <row r="11" spans="1:3" ht="15">
      <c r="A11" s="27" t="s">
        <v>54</v>
      </c>
      <c r="B11" s="10">
        <f>SUM(B12:B20)</f>
        <v>1764</v>
      </c>
      <c r="C11" s="10">
        <f>SUM(C12:C20)</f>
        <v>1764</v>
      </c>
    </row>
    <row r="12" spans="1:3" ht="14.25">
      <c r="A12" s="15" t="s">
        <v>6</v>
      </c>
      <c r="B12" s="54">
        <v>763.1</v>
      </c>
      <c r="C12" s="36">
        <v>763.1</v>
      </c>
    </row>
    <row r="13" spans="1:3" ht="14.25">
      <c r="A13" s="16" t="s">
        <v>27</v>
      </c>
      <c r="B13" s="54">
        <v>242.4</v>
      </c>
      <c r="C13" s="36">
        <v>242.4</v>
      </c>
    </row>
    <row r="14" spans="1:3" ht="14.25">
      <c r="A14" s="15" t="s">
        <v>22</v>
      </c>
      <c r="B14" s="74">
        <v>158.5</v>
      </c>
      <c r="C14" s="36">
        <v>158.5</v>
      </c>
    </row>
    <row r="15" spans="1:3" ht="14.25">
      <c r="A15" s="16" t="s">
        <v>32</v>
      </c>
      <c r="B15" s="54">
        <v>66.8</v>
      </c>
      <c r="C15" s="36">
        <v>66.8</v>
      </c>
    </row>
    <row r="16" spans="1:3" ht="14.25">
      <c r="A16" s="16" t="s">
        <v>28</v>
      </c>
      <c r="B16" s="54">
        <v>71.7</v>
      </c>
      <c r="C16" s="36">
        <v>71.7</v>
      </c>
    </row>
    <row r="17" spans="1:3" ht="14.25">
      <c r="A17" s="16" t="s">
        <v>33</v>
      </c>
      <c r="B17" s="54">
        <v>101.1</v>
      </c>
      <c r="C17" s="36">
        <v>101.1</v>
      </c>
    </row>
    <row r="18" spans="1:3" ht="14.25">
      <c r="A18" s="16" t="s">
        <v>30</v>
      </c>
      <c r="B18" s="54">
        <v>94</v>
      </c>
      <c r="C18" s="36">
        <v>94</v>
      </c>
    </row>
    <row r="19" spans="1:3" ht="16.5" customHeight="1">
      <c r="A19" s="16" t="s">
        <v>31</v>
      </c>
      <c r="B19" s="54">
        <v>164.7</v>
      </c>
      <c r="C19" s="36">
        <v>164.7</v>
      </c>
    </row>
    <row r="20" spans="1:3" ht="14.25">
      <c r="A20" s="16" t="s">
        <v>29</v>
      </c>
      <c r="B20" s="54">
        <v>101.7</v>
      </c>
      <c r="C20" s="36">
        <v>101.7</v>
      </c>
    </row>
  </sheetData>
  <sheetProtection/>
  <mergeCells count="4">
    <mergeCell ref="A9:A10"/>
    <mergeCell ref="B9:B10"/>
    <mergeCell ref="C9:C10"/>
    <mergeCell ref="A6:C6"/>
  </mergeCells>
  <printOptions/>
  <pageMargins left="0.7" right="0.7" top="0.75" bottom="0.75" header="0.3" footer="0.3"/>
  <pageSetup fitToHeight="0"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9" tint="0.39998000860214233"/>
    <pageSetUpPr fitToPage="1"/>
  </sheetPr>
  <dimension ref="A1:AD19"/>
  <sheetViews>
    <sheetView zoomScalePageLayoutView="0" workbookViewId="0" topLeftCell="A1">
      <selection activeCell="C20" sqref="C20"/>
    </sheetView>
  </sheetViews>
  <sheetFormatPr defaultColWidth="9.00390625" defaultRowHeight="12.75"/>
  <cols>
    <col min="1" max="1" width="48.375" style="0" customWidth="1"/>
    <col min="2" max="2" width="16.125" style="0" customWidth="1"/>
    <col min="3" max="3" width="16.625" style="0" customWidth="1"/>
  </cols>
  <sheetData>
    <row r="1" spans="1:3" ht="15">
      <c r="A1" s="19"/>
      <c r="B1" s="19"/>
      <c r="C1" s="20" t="s">
        <v>14</v>
      </c>
    </row>
    <row r="2" spans="1:3" ht="18">
      <c r="A2" s="19"/>
      <c r="B2" s="19"/>
      <c r="C2" s="20" t="s">
        <v>48</v>
      </c>
    </row>
    <row r="3" spans="1:3" ht="15">
      <c r="A3" s="180"/>
      <c r="B3" s="180"/>
      <c r="C3" s="180"/>
    </row>
    <row r="4" spans="1:3" ht="19.5" customHeight="1">
      <c r="A4" s="19"/>
      <c r="B4" s="19"/>
      <c r="C4" s="20"/>
    </row>
    <row r="5" spans="1:3" ht="15">
      <c r="A5" s="19"/>
      <c r="B5" s="19"/>
      <c r="C5" s="19"/>
    </row>
    <row r="6" spans="1:3" ht="21" customHeight="1">
      <c r="A6" s="19"/>
      <c r="B6" s="19"/>
      <c r="C6" s="19"/>
    </row>
    <row r="7" spans="1:30" ht="126.75" customHeight="1">
      <c r="A7" s="181" t="s">
        <v>83</v>
      </c>
      <c r="B7" s="181"/>
      <c r="C7" s="181"/>
      <c r="D7" s="59"/>
      <c r="E7" s="59"/>
      <c r="F7" s="59"/>
      <c r="G7" s="59"/>
      <c r="H7" s="59"/>
      <c r="I7" s="59"/>
      <c r="J7" s="59"/>
      <c r="K7" s="59"/>
      <c r="L7" s="59"/>
      <c r="M7" s="59"/>
      <c r="N7" s="59"/>
      <c r="O7" s="59"/>
      <c r="P7" s="59"/>
      <c r="Q7" s="59"/>
      <c r="R7" s="59"/>
      <c r="S7" s="59"/>
      <c r="T7" s="59"/>
      <c r="U7" s="59"/>
      <c r="V7" s="59"/>
      <c r="W7" s="59"/>
      <c r="X7" s="59"/>
      <c r="Y7" s="59"/>
      <c r="Z7" s="59"/>
      <c r="AA7" s="59"/>
      <c r="AB7" s="59"/>
      <c r="AC7" s="59"/>
      <c r="AD7" s="59"/>
    </row>
    <row r="8" spans="1:3" ht="15">
      <c r="A8" s="32"/>
      <c r="B8" s="32"/>
      <c r="C8" s="33" t="s">
        <v>4</v>
      </c>
    </row>
    <row r="9" spans="1:3" ht="14.25">
      <c r="A9" s="24" t="s">
        <v>50</v>
      </c>
      <c r="B9" s="24" t="s">
        <v>66</v>
      </c>
      <c r="C9" s="24" t="s">
        <v>71</v>
      </c>
    </row>
    <row r="10" spans="1:3" ht="15">
      <c r="A10" s="27" t="s">
        <v>54</v>
      </c>
      <c r="B10" s="10">
        <f>SUM(B11:B19)</f>
        <v>43110.9</v>
      </c>
      <c r="C10" s="10">
        <f>SUM(C11:C19)</f>
        <v>43110.9</v>
      </c>
    </row>
    <row r="11" spans="1:3" ht="14.25">
      <c r="A11" s="15" t="s">
        <v>6</v>
      </c>
      <c r="B11" s="28">
        <v>22611.199999999997</v>
      </c>
      <c r="C11" s="28">
        <v>22611.199999999997</v>
      </c>
    </row>
    <row r="12" spans="1:3" ht="14.25">
      <c r="A12" s="16" t="s">
        <v>27</v>
      </c>
      <c r="B12" s="28">
        <v>4817.1</v>
      </c>
      <c r="C12" s="28">
        <v>4817.1</v>
      </c>
    </row>
    <row r="13" spans="1:3" ht="14.25">
      <c r="A13" s="15" t="s">
        <v>22</v>
      </c>
      <c r="B13" s="5">
        <v>2124.9</v>
      </c>
      <c r="C13" s="5">
        <v>2124.9</v>
      </c>
    </row>
    <row r="14" spans="1:3" ht="14.25">
      <c r="A14" s="16" t="s">
        <v>32</v>
      </c>
      <c r="B14" s="5">
        <v>903.2</v>
      </c>
      <c r="C14" s="5">
        <v>903.2</v>
      </c>
    </row>
    <row r="15" spans="1:3" ht="14.25">
      <c r="A15" s="16" t="s">
        <v>28</v>
      </c>
      <c r="B15" s="5">
        <v>1411</v>
      </c>
      <c r="C15" s="5">
        <v>1411</v>
      </c>
    </row>
    <row r="16" spans="1:3" ht="14.25">
      <c r="A16" s="16" t="s">
        <v>33</v>
      </c>
      <c r="B16" s="5">
        <v>2825.1</v>
      </c>
      <c r="C16" s="5">
        <v>2825.1</v>
      </c>
    </row>
    <row r="17" spans="1:3" ht="14.25">
      <c r="A17" s="16" t="s">
        <v>30</v>
      </c>
      <c r="B17" s="5">
        <v>2846.3</v>
      </c>
      <c r="C17" s="5">
        <v>2846.3</v>
      </c>
    </row>
    <row r="18" spans="1:3" ht="14.25">
      <c r="A18" s="16" t="s">
        <v>31</v>
      </c>
      <c r="B18" s="5">
        <v>2017.6</v>
      </c>
      <c r="C18" s="5">
        <v>2017.6</v>
      </c>
    </row>
    <row r="19" spans="1:3" ht="14.25">
      <c r="A19" s="16" t="s">
        <v>29</v>
      </c>
      <c r="B19" s="5">
        <v>3554.5</v>
      </c>
      <c r="C19" s="5">
        <v>3554.5</v>
      </c>
    </row>
  </sheetData>
  <sheetProtection/>
  <mergeCells count="2">
    <mergeCell ref="A3:C3"/>
    <mergeCell ref="A7:C7"/>
  </mergeCells>
  <printOptions/>
  <pageMargins left="0.7" right="0.7" top="0.75" bottom="0.75" header="0.3" footer="0.3"/>
  <pageSetup fitToHeight="0"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9" tint="0.39998000860214233"/>
    <pageSetUpPr fitToPage="1"/>
  </sheetPr>
  <dimension ref="A1:D11"/>
  <sheetViews>
    <sheetView zoomScalePageLayoutView="0" workbookViewId="0" topLeftCell="A1">
      <selection activeCell="H15" sqref="H15"/>
    </sheetView>
  </sheetViews>
  <sheetFormatPr defaultColWidth="9.00390625" defaultRowHeight="12.75"/>
  <cols>
    <col min="1" max="1" width="58.875" style="0" customWidth="1"/>
    <col min="2" max="2" width="14.75390625" style="0" customWidth="1"/>
    <col min="3" max="3" width="12.125" style="0" customWidth="1"/>
  </cols>
  <sheetData>
    <row r="1" ht="15">
      <c r="C1" s="20" t="s">
        <v>12</v>
      </c>
    </row>
    <row r="2" ht="18">
      <c r="C2" s="20" t="s">
        <v>48</v>
      </c>
    </row>
    <row r="3" ht="14.25">
      <c r="B3" s="26"/>
    </row>
    <row r="4" spans="1:4" ht="153" customHeight="1">
      <c r="A4" s="181" t="s">
        <v>87</v>
      </c>
      <c r="B4" s="181"/>
      <c r="C4" s="181"/>
      <c r="D4" s="68"/>
    </row>
    <row r="5" spans="1:2" ht="15.75">
      <c r="A5" s="21"/>
      <c r="B5" s="21"/>
    </row>
    <row r="6" spans="1:3" ht="14.25">
      <c r="A6" s="25"/>
      <c r="C6" s="26" t="s">
        <v>5</v>
      </c>
    </row>
    <row r="7" spans="1:3" ht="34.5" customHeight="1">
      <c r="A7" s="24" t="s">
        <v>50</v>
      </c>
      <c r="B7" s="86" t="s">
        <v>66</v>
      </c>
      <c r="C7" s="86" t="s">
        <v>71</v>
      </c>
    </row>
    <row r="8" spans="1:3" ht="15.75" customHeight="1">
      <c r="A8" s="102" t="s">
        <v>26</v>
      </c>
      <c r="B8" s="10">
        <f>SUM(B9:B11)</f>
        <v>5480.8</v>
      </c>
      <c r="C8" s="10">
        <f>SUM(C9:C11)</f>
        <v>5480.8</v>
      </c>
    </row>
    <row r="9" spans="1:3" ht="14.25">
      <c r="A9" s="15" t="s">
        <v>6</v>
      </c>
      <c r="B9" s="5">
        <v>5373.8</v>
      </c>
      <c r="C9" s="36">
        <v>5373.8</v>
      </c>
    </row>
    <row r="10" spans="1:3" ht="14.25">
      <c r="A10" s="16" t="s">
        <v>28</v>
      </c>
      <c r="B10" s="36">
        <v>49</v>
      </c>
      <c r="C10" s="36">
        <v>49</v>
      </c>
    </row>
    <row r="11" spans="1:3" ht="14.25">
      <c r="A11" s="16" t="s">
        <v>31</v>
      </c>
      <c r="B11" s="36">
        <v>58</v>
      </c>
      <c r="C11" s="36">
        <v>58</v>
      </c>
    </row>
  </sheetData>
  <sheetProtection/>
  <mergeCells count="1">
    <mergeCell ref="A4:C4"/>
  </mergeCells>
  <printOptions/>
  <pageMargins left="0.7" right="0.7" top="0.75" bottom="0.75" header="0.3" footer="0.3"/>
  <pageSetup fitToHeight="0"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9" tint="0.39998000860214233"/>
    <pageSetUpPr fitToPage="1"/>
  </sheetPr>
  <dimension ref="A1:C19"/>
  <sheetViews>
    <sheetView zoomScalePageLayoutView="0" workbookViewId="0" topLeftCell="A1">
      <selection activeCell="B17" sqref="B17"/>
    </sheetView>
  </sheetViews>
  <sheetFormatPr defaultColWidth="9.00390625" defaultRowHeight="12.75"/>
  <cols>
    <col min="1" max="1" width="56.875" style="0" customWidth="1"/>
    <col min="2" max="2" width="15.375" style="0" customWidth="1"/>
    <col min="3" max="3" width="11.625" style="0" customWidth="1"/>
  </cols>
  <sheetData>
    <row r="1" spans="1:3" ht="15">
      <c r="A1" s="19"/>
      <c r="C1" s="20" t="s">
        <v>7</v>
      </c>
    </row>
    <row r="2" spans="1:3" ht="18">
      <c r="A2" s="19"/>
      <c r="C2" s="20" t="s">
        <v>48</v>
      </c>
    </row>
    <row r="5" spans="1:3" ht="122.25" customHeight="1">
      <c r="A5" s="182" t="s">
        <v>86</v>
      </c>
      <c r="B5" s="182"/>
      <c r="C5" s="182"/>
    </row>
    <row r="6" spans="1:3" ht="16.5" customHeight="1">
      <c r="A6" s="181"/>
      <c r="B6" s="181"/>
      <c r="C6" s="181"/>
    </row>
    <row r="7" spans="1:3" ht="15.75">
      <c r="A7" s="21"/>
      <c r="B7" s="21"/>
      <c r="C7" s="21"/>
    </row>
    <row r="8" spans="1:3" ht="14.25">
      <c r="A8" s="25"/>
      <c r="B8" s="25"/>
      <c r="C8" s="26" t="s">
        <v>5</v>
      </c>
    </row>
    <row r="9" spans="1:3" ht="18.75" customHeight="1">
      <c r="A9" s="24" t="s">
        <v>50</v>
      </c>
      <c r="B9" s="24" t="s">
        <v>66</v>
      </c>
      <c r="C9" s="24" t="s">
        <v>71</v>
      </c>
    </row>
    <row r="10" spans="1:3" ht="16.5" customHeight="1">
      <c r="A10" s="27" t="s">
        <v>54</v>
      </c>
      <c r="B10" s="10">
        <f>SUM(B11:B19)</f>
        <v>30665.899999999998</v>
      </c>
      <c r="C10" s="10">
        <f>SUM(C11:C19)</f>
        <v>30665.899999999998</v>
      </c>
    </row>
    <row r="11" spans="1:3" ht="14.25">
      <c r="A11" s="15" t="s">
        <v>6</v>
      </c>
      <c r="B11" s="28">
        <v>21074</v>
      </c>
      <c r="C11" s="28">
        <v>21074</v>
      </c>
    </row>
    <row r="12" spans="1:3" ht="14.25">
      <c r="A12" s="15" t="s">
        <v>27</v>
      </c>
      <c r="B12" s="28">
        <v>1453.1</v>
      </c>
      <c r="C12" s="28">
        <v>1453.1</v>
      </c>
    </row>
    <row r="13" spans="1:3" ht="14.25">
      <c r="A13" s="15" t="s">
        <v>22</v>
      </c>
      <c r="B13" s="28">
        <v>1317.5</v>
      </c>
      <c r="C13" s="28">
        <v>1317.5</v>
      </c>
    </row>
    <row r="14" spans="1:3" ht="14.25">
      <c r="A14" s="15" t="s">
        <v>37</v>
      </c>
      <c r="B14" s="5">
        <v>637.5</v>
      </c>
      <c r="C14" s="5">
        <v>637.5</v>
      </c>
    </row>
    <row r="15" spans="1:3" ht="14.25">
      <c r="A15" s="15" t="s">
        <v>28</v>
      </c>
      <c r="B15" s="5">
        <v>620.5</v>
      </c>
      <c r="C15" s="5">
        <v>620.5</v>
      </c>
    </row>
    <row r="16" spans="1:3" ht="14.25">
      <c r="A16" s="16" t="s">
        <v>38</v>
      </c>
      <c r="B16" s="5">
        <v>1330.3</v>
      </c>
      <c r="C16" s="5">
        <v>1330.3</v>
      </c>
    </row>
    <row r="17" spans="1:3" ht="14.25">
      <c r="A17" s="16" t="s">
        <v>30</v>
      </c>
      <c r="B17" s="5">
        <v>1024.2</v>
      </c>
      <c r="C17" s="5">
        <v>1024.2</v>
      </c>
    </row>
    <row r="18" spans="1:3" ht="14.25">
      <c r="A18" s="16" t="s">
        <v>31</v>
      </c>
      <c r="B18" s="5">
        <v>1589.5</v>
      </c>
      <c r="C18" s="5">
        <v>1589.5</v>
      </c>
    </row>
    <row r="19" spans="1:3" ht="14.25">
      <c r="A19" s="16" t="s">
        <v>29</v>
      </c>
      <c r="B19" s="5">
        <v>1619.3</v>
      </c>
      <c r="C19" s="5">
        <v>1619.3</v>
      </c>
    </row>
  </sheetData>
  <sheetProtection/>
  <mergeCells count="2">
    <mergeCell ref="A5:C5"/>
    <mergeCell ref="A6:C6"/>
  </mergeCells>
  <printOptions/>
  <pageMargins left="0.7" right="0.7" top="0.75" bottom="0.75" header="0.3" footer="0.3"/>
  <pageSetup fitToHeight="0"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9" tint="0.39998000860214233"/>
    <pageSetUpPr fitToPage="1"/>
  </sheetPr>
  <dimension ref="A1:G12"/>
  <sheetViews>
    <sheetView zoomScalePageLayoutView="0" workbookViewId="0" topLeftCell="A1">
      <selection activeCell="G20" sqref="G20"/>
    </sheetView>
  </sheetViews>
  <sheetFormatPr defaultColWidth="9.00390625" defaultRowHeight="12.75"/>
  <cols>
    <col min="1" max="1" width="56.875" style="0" customWidth="1"/>
    <col min="2" max="2" width="15.375" style="0" customWidth="1"/>
    <col min="3" max="3" width="11.75390625" style="0" customWidth="1"/>
  </cols>
  <sheetData>
    <row r="1" spans="1:3" ht="15">
      <c r="A1" s="19"/>
      <c r="C1" s="20" t="s">
        <v>13</v>
      </c>
    </row>
    <row r="2" spans="1:3" ht="18">
      <c r="A2" s="19"/>
      <c r="C2" s="20" t="s">
        <v>48</v>
      </c>
    </row>
    <row r="5" spans="1:7" ht="135" customHeight="1">
      <c r="A5" s="183" t="s">
        <v>76</v>
      </c>
      <c r="B5" s="183"/>
      <c r="C5" s="183"/>
      <c r="D5" s="82"/>
      <c r="E5" s="82"/>
      <c r="F5" s="82"/>
      <c r="G5" s="82"/>
    </row>
    <row r="6" spans="1:2" ht="16.5" customHeight="1">
      <c r="A6" s="181"/>
      <c r="B6" s="181"/>
    </row>
    <row r="7" spans="1:2" ht="15.75">
      <c r="A7" s="21"/>
      <c r="B7" s="21"/>
    </row>
    <row r="8" spans="1:3" ht="14.25">
      <c r="A8" s="25"/>
      <c r="C8" s="26" t="s">
        <v>5</v>
      </c>
    </row>
    <row r="9" spans="1:3" ht="18.75" customHeight="1">
      <c r="A9" s="24" t="s">
        <v>50</v>
      </c>
      <c r="B9" s="24" t="s">
        <v>66</v>
      </c>
      <c r="C9" s="24" t="s">
        <v>71</v>
      </c>
    </row>
    <row r="10" spans="1:3" ht="16.5" customHeight="1">
      <c r="A10" s="27" t="s">
        <v>54</v>
      </c>
      <c r="B10" s="91">
        <f>SUM(B11:B12)</f>
        <v>1000</v>
      </c>
      <c r="C10" s="91">
        <f>SUM(C11:C12)</f>
        <v>1000</v>
      </c>
    </row>
    <row r="11" spans="1:3" ht="16.5" customHeight="1">
      <c r="A11" s="90" t="s">
        <v>6</v>
      </c>
      <c r="B11" s="92">
        <v>917.9</v>
      </c>
      <c r="C11" s="92">
        <v>917.9</v>
      </c>
    </row>
    <row r="12" spans="1:3" ht="15">
      <c r="A12" s="15" t="s">
        <v>27</v>
      </c>
      <c r="B12" s="92">
        <v>82.1</v>
      </c>
      <c r="C12" s="92">
        <v>82.1</v>
      </c>
    </row>
  </sheetData>
  <sheetProtection/>
  <mergeCells count="2">
    <mergeCell ref="A5:C5"/>
    <mergeCell ref="A6:B6"/>
  </mergeCells>
  <printOptions/>
  <pageMargins left="0.7" right="0.7" top="0.75" bottom="0.75" header="0.3" footer="0.3"/>
  <pageSetup fitToHeight="0"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9" tint="0.39998000860214233"/>
  </sheetPr>
  <dimension ref="A1:F22"/>
  <sheetViews>
    <sheetView zoomScalePageLayoutView="0" workbookViewId="0" topLeftCell="A1">
      <selection activeCell="N8" sqref="N8"/>
    </sheetView>
  </sheetViews>
  <sheetFormatPr defaultColWidth="9.00390625" defaultRowHeight="12.75"/>
  <cols>
    <col min="1" max="1" width="46.875" style="129" customWidth="1"/>
    <col min="2" max="2" width="16.625" style="129" customWidth="1"/>
    <col min="3" max="3" width="17.125" style="129" customWidth="1"/>
    <col min="4" max="16384" width="9.125" style="129" customWidth="1"/>
  </cols>
  <sheetData>
    <row r="1" spans="1:3" ht="15.75">
      <c r="A1" s="131"/>
      <c r="C1" s="20" t="s">
        <v>20</v>
      </c>
    </row>
    <row r="2" spans="1:3" ht="18.75">
      <c r="A2" s="131"/>
      <c r="C2" s="20" t="s">
        <v>48</v>
      </c>
    </row>
    <row r="3" spans="1:3" ht="15.75">
      <c r="A3" s="131"/>
      <c r="C3" s="20"/>
    </row>
    <row r="4" spans="1:3" ht="15.75">
      <c r="A4" s="131"/>
      <c r="C4" s="20"/>
    </row>
    <row r="5" spans="1:3" ht="143.25" customHeight="1">
      <c r="A5" s="184" t="s">
        <v>101</v>
      </c>
      <c r="B5" s="184"/>
      <c r="C5" s="184"/>
    </row>
    <row r="6" spans="1:3" ht="19.5" customHeight="1">
      <c r="A6" s="132"/>
      <c r="B6" s="132"/>
      <c r="C6" s="132"/>
    </row>
    <row r="7" spans="1:3" ht="15.75">
      <c r="A7" s="133"/>
      <c r="C7" s="33" t="s">
        <v>4</v>
      </c>
    </row>
    <row r="8" spans="1:3" s="139" customFormat="1" ht="22.5" customHeight="1">
      <c r="A8" s="142" t="s">
        <v>50</v>
      </c>
      <c r="B8" s="143" t="s">
        <v>66</v>
      </c>
      <c r="C8" s="143" t="s">
        <v>71</v>
      </c>
    </row>
    <row r="9" spans="1:3" s="139" customFormat="1" ht="20.25" customHeight="1">
      <c r="A9" s="136" t="s">
        <v>54</v>
      </c>
      <c r="B9" s="158">
        <f>SUM(B10:B18)</f>
        <v>2251.4000000000005</v>
      </c>
      <c r="C9" s="158">
        <f>SUM(C10:C18)</f>
        <v>2251.4000000000005</v>
      </c>
    </row>
    <row r="10" spans="1:6" s="141" customFormat="1" ht="18.75" customHeight="1">
      <c r="A10" s="137" t="s">
        <v>6</v>
      </c>
      <c r="B10" s="159">
        <v>339.8</v>
      </c>
      <c r="C10" s="159">
        <v>339.8</v>
      </c>
      <c r="D10" s="134"/>
      <c r="E10" s="140"/>
      <c r="F10" s="140"/>
    </row>
    <row r="11" spans="1:6" s="141" customFormat="1" ht="17.25" customHeight="1">
      <c r="A11" s="138" t="s">
        <v>27</v>
      </c>
      <c r="B11" s="159">
        <v>467.3</v>
      </c>
      <c r="C11" s="159">
        <v>467.3</v>
      </c>
      <c r="D11" s="135"/>
      <c r="E11" s="140"/>
      <c r="F11" s="140"/>
    </row>
    <row r="12" spans="1:6" s="141" customFormat="1" ht="17.25" customHeight="1">
      <c r="A12" s="138" t="s">
        <v>22</v>
      </c>
      <c r="B12" s="159">
        <v>403.6</v>
      </c>
      <c r="C12" s="159">
        <v>403.6</v>
      </c>
      <c r="D12" s="134"/>
      <c r="E12" s="140"/>
      <c r="F12" s="140"/>
    </row>
    <row r="13" spans="1:6" s="141" customFormat="1" ht="16.5" customHeight="1">
      <c r="A13" s="138" t="s">
        <v>32</v>
      </c>
      <c r="B13" s="159">
        <v>85</v>
      </c>
      <c r="C13" s="159">
        <v>85</v>
      </c>
      <c r="D13" s="135"/>
      <c r="E13" s="140"/>
      <c r="F13" s="140"/>
    </row>
    <row r="14" spans="1:6" s="141" customFormat="1" ht="18" customHeight="1">
      <c r="A14" s="138" t="s">
        <v>28</v>
      </c>
      <c r="B14" s="159">
        <v>63.7</v>
      </c>
      <c r="C14" s="159">
        <v>63.7</v>
      </c>
      <c r="D14" s="135"/>
      <c r="E14" s="140"/>
      <c r="F14" s="140"/>
    </row>
    <row r="15" spans="1:6" s="141" customFormat="1" ht="18" customHeight="1">
      <c r="A15" s="138" t="s">
        <v>33</v>
      </c>
      <c r="B15" s="159">
        <v>84.9</v>
      </c>
      <c r="C15" s="159">
        <v>84.9</v>
      </c>
      <c r="D15" s="135"/>
      <c r="E15" s="140"/>
      <c r="F15" s="140"/>
    </row>
    <row r="16" spans="1:6" s="141" customFormat="1" ht="18" customHeight="1">
      <c r="A16" s="138" t="s">
        <v>30</v>
      </c>
      <c r="B16" s="159">
        <v>212.4</v>
      </c>
      <c r="C16" s="159">
        <v>212.4</v>
      </c>
      <c r="D16" s="135"/>
      <c r="E16" s="140"/>
      <c r="F16" s="140"/>
    </row>
    <row r="17" spans="1:6" s="141" customFormat="1" ht="18" customHeight="1">
      <c r="A17" s="138" t="s">
        <v>31</v>
      </c>
      <c r="B17" s="159">
        <v>424.8</v>
      </c>
      <c r="C17" s="159">
        <v>424.8</v>
      </c>
      <c r="D17" s="135"/>
      <c r="E17" s="140"/>
      <c r="F17" s="140"/>
    </row>
    <row r="18" spans="1:6" s="141" customFormat="1" ht="18" customHeight="1">
      <c r="A18" s="138" t="s">
        <v>29</v>
      </c>
      <c r="B18" s="160">
        <v>169.9</v>
      </c>
      <c r="C18" s="160">
        <v>169.9</v>
      </c>
      <c r="D18" s="135"/>
      <c r="E18" s="140"/>
      <c r="F18" s="140"/>
    </row>
    <row r="19" spans="2:3" ht="15.75">
      <c r="B19" s="161"/>
      <c r="C19" s="161"/>
    </row>
    <row r="22" ht="18.75" hidden="1">
      <c r="A22" s="130" t="s">
        <v>99</v>
      </c>
    </row>
  </sheetData>
  <sheetProtection/>
  <mergeCells count="1">
    <mergeCell ref="A5:C5"/>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9" tint="0.39998000860214233"/>
    <pageSetUpPr fitToPage="1"/>
  </sheetPr>
  <dimension ref="A1:C12"/>
  <sheetViews>
    <sheetView zoomScalePageLayoutView="0" workbookViewId="0" topLeftCell="A1">
      <selection activeCell="C2" sqref="C2"/>
    </sheetView>
  </sheetViews>
  <sheetFormatPr defaultColWidth="9.00390625" defaultRowHeight="12.75"/>
  <cols>
    <col min="1" max="1" width="35.125" style="0" customWidth="1"/>
    <col min="2" max="2" width="20.875" style="0" customWidth="1"/>
    <col min="3" max="3" width="22.625" style="0" customWidth="1"/>
  </cols>
  <sheetData>
    <row r="1" spans="1:3" ht="15">
      <c r="A1" s="19"/>
      <c r="B1" s="19"/>
      <c r="C1" s="20" t="s">
        <v>39</v>
      </c>
    </row>
    <row r="2" spans="1:3" ht="18">
      <c r="A2" s="19"/>
      <c r="B2" s="19"/>
      <c r="C2" s="20" t="s">
        <v>48</v>
      </c>
    </row>
    <row r="5" spans="1:3" ht="95.25" customHeight="1">
      <c r="A5" s="182" t="s">
        <v>84</v>
      </c>
      <c r="B5" s="182"/>
      <c r="C5" s="182"/>
    </row>
    <row r="6" spans="1:3" ht="15.75">
      <c r="A6" s="181"/>
      <c r="B6" s="181"/>
      <c r="C6" s="181"/>
    </row>
    <row r="7" spans="1:3" ht="15.75">
      <c r="A7" s="21"/>
      <c r="B7" s="21"/>
      <c r="C7" s="21"/>
    </row>
    <row r="8" spans="1:3" ht="14.25">
      <c r="A8" s="25"/>
      <c r="B8" s="25"/>
      <c r="C8" s="26" t="s">
        <v>5</v>
      </c>
    </row>
    <row r="9" spans="1:3" ht="35.25" customHeight="1">
      <c r="A9" s="24" t="s">
        <v>50</v>
      </c>
      <c r="B9" s="24" t="s">
        <v>66</v>
      </c>
      <c r="C9" s="24" t="s">
        <v>71</v>
      </c>
    </row>
    <row r="10" spans="1:3" ht="15">
      <c r="A10" s="27" t="s">
        <v>54</v>
      </c>
      <c r="B10" s="10">
        <f>SUM(B11:B12)</f>
        <v>1636.4</v>
      </c>
      <c r="C10" s="10">
        <f>SUM(C11:C12)</f>
        <v>1636.4</v>
      </c>
    </row>
    <row r="11" spans="1:3" ht="14.25">
      <c r="A11" s="16" t="s">
        <v>27</v>
      </c>
      <c r="B11" s="28"/>
      <c r="C11" s="28">
        <v>1636.4</v>
      </c>
    </row>
    <row r="12" spans="1:3" ht="14.25">
      <c r="A12" s="16" t="s">
        <v>22</v>
      </c>
      <c r="B12" s="28">
        <v>1636.4</v>
      </c>
      <c r="C12" s="28"/>
    </row>
  </sheetData>
  <sheetProtection/>
  <mergeCells count="2">
    <mergeCell ref="A5:C5"/>
    <mergeCell ref="A6:C6"/>
  </mergeCells>
  <printOptions/>
  <pageMargins left="0.7" right="0.7" top="0.75" bottom="0.75" header="0.3" footer="0.3"/>
  <pageSetup fitToHeight="0"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9" tint="0.39998000860214233"/>
  </sheetPr>
  <dimension ref="A1:C19"/>
  <sheetViews>
    <sheetView zoomScalePageLayoutView="0" workbookViewId="0" topLeftCell="A1">
      <selection activeCell="E14" sqref="E14"/>
    </sheetView>
  </sheetViews>
  <sheetFormatPr defaultColWidth="9.00390625" defaultRowHeight="12.75"/>
  <cols>
    <col min="1" max="1" width="56.875" style="0" customWidth="1"/>
    <col min="2" max="2" width="14.375" style="0" customWidth="1"/>
    <col min="3" max="3" width="14.75390625" style="0" customWidth="1"/>
  </cols>
  <sheetData>
    <row r="1" spans="1:3" ht="15">
      <c r="A1" s="19"/>
      <c r="B1" s="19"/>
      <c r="C1" s="20" t="s">
        <v>40</v>
      </c>
    </row>
    <row r="2" spans="1:3" ht="18">
      <c r="A2" s="19"/>
      <c r="B2" s="19"/>
      <c r="C2" s="20" t="s">
        <v>48</v>
      </c>
    </row>
    <row r="5" spans="1:3" ht="124.5" customHeight="1">
      <c r="A5" s="182" t="s">
        <v>85</v>
      </c>
      <c r="B5" s="182"/>
      <c r="C5" s="182"/>
    </row>
    <row r="6" spans="1:3" ht="15.75">
      <c r="A6" s="181"/>
      <c r="B6" s="181"/>
      <c r="C6" s="181"/>
    </row>
    <row r="7" spans="1:3" ht="15.75">
      <c r="A7" s="21"/>
      <c r="B7" s="21"/>
      <c r="C7" s="21"/>
    </row>
    <row r="8" spans="1:3" ht="14.25">
      <c r="A8" s="25"/>
      <c r="B8" s="25"/>
      <c r="C8" s="26" t="s">
        <v>5</v>
      </c>
    </row>
    <row r="9" spans="1:3" ht="14.25">
      <c r="A9" s="24" t="s">
        <v>50</v>
      </c>
      <c r="B9" s="24" t="s">
        <v>66</v>
      </c>
      <c r="C9" s="24" t="s">
        <v>71</v>
      </c>
    </row>
    <row r="10" spans="1:3" ht="15">
      <c r="A10" s="27" t="s">
        <v>26</v>
      </c>
      <c r="B10" s="10">
        <f>SUM(B11:B19)</f>
        <v>7112.499999999999</v>
      </c>
      <c r="C10" s="10">
        <f>SUM(C11:C19)</f>
        <v>7112.499999999999</v>
      </c>
    </row>
    <row r="11" spans="1:3" ht="14.25">
      <c r="A11" s="15" t="s">
        <v>6</v>
      </c>
      <c r="B11" s="28">
        <v>3856.1</v>
      </c>
      <c r="C11" s="28">
        <v>3856.1</v>
      </c>
    </row>
    <row r="12" spans="1:3" ht="14.25">
      <c r="A12" s="15" t="s">
        <v>27</v>
      </c>
      <c r="B12" s="28">
        <v>604</v>
      </c>
      <c r="C12" s="28">
        <v>604</v>
      </c>
    </row>
    <row r="13" spans="1:3" ht="14.25">
      <c r="A13" s="15" t="s">
        <v>22</v>
      </c>
      <c r="B13" s="28">
        <v>488.70000000000005</v>
      </c>
      <c r="C13" s="28">
        <v>488.70000000000005</v>
      </c>
    </row>
    <row r="14" spans="1:3" ht="14.25">
      <c r="A14" s="15" t="s">
        <v>37</v>
      </c>
      <c r="B14" s="5">
        <v>525</v>
      </c>
      <c r="C14" s="5">
        <v>525</v>
      </c>
    </row>
    <row r="15" spans="1:3" ht="14.25">
      <c r="A15" s="15" t="s">
        <v>28</v>
      </c>
      <c r="B15" s="5">
        <v>153.7</v>
      </c>
      <c r="C15" s="5">
        <v>153.7</v>
      </c>
    </row>
    <row r="16" spans="1:3" ht="14.25">
      <c r="A16" s="16" t="s">
        <v>38</v>
      </c>
      <c r="B16" s="5">
        <v>510.9</v>
      </c>
      <c r="C16" s="5">
        <v>510.9</v>
      </c>
    </row>
    <row r="17" spans="1:3" ht="14.25">
      <c r="A17" s="16" t="s">
        <v>30</v>
      </c>
      <c r="B17" s="5">
        <v>304.4</v>
      </c>
      <c r="C17" s="5">
        <v>304.4</v>
      </c>
    </row>
    <row r="18" spans="1:3" ht="14.25">
      <c r="A18" s="16" t="s">
        <v>31</v>
      </c>
      <c r="B18" s="5">
        <v>299.8</v>
      </c>
      <c r="C18" s="5">
        <v>299.8</v>
      </c>
    </row>
    <row r="19" spans="1:3" ht="14.25">
      <c r="A19" s="16" t="s">
        <v>29</v>
      </c>
      <c r="B19" s="5">
        <v>369.9</v>
      </c>
      <c r="C19" s="5">
        <v>369.9</v>
      </c>
    </row>
  </sheetData>
  <sheetProtection/>
  <mergeCells count="2">
    <mergeCell ref="A5:C5"/>
    <mergeCell ref="A6:C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4" tint="0.39998000860214233"/>
  </sheetPr>
  <dimension ref="A1:C20"/>
  <sheetViews>
    <sheetView zoomScalePageLayoutView="0" workbookViewId="0" topLeftCell="A1">
      <selection activeCell="H13" sqref="H13:I13"/>
    </sheetView>
  </sheetViews>
  <sheetFormatPr defaultColWidth="9.00390625" defaultRowHeight="12.75"/>
  <cols>
    <col min="1" max="1" width="49.75390625" style="0" customWidth="1"/>
    <col min="2" max="2" width="19.625" style="0" customWidth="1"/>
    <col min="3" max="3" width="12.125" style="0" customWidth="1"/>
  </cols>
  <sheetData>
    <row r="1" spans="2:3" s="52" customFormat="1" ht="18">
      <c r="B1" s="50"/>
      <c r="C1" s="51" t="s">
        <v>46</v>
      </c>
    </row>
    <row r="2" spans="2:3" s="52" customFormat="1" ht="15">
      <c r="B2" s="50"/>
      <c r="C2" s="51" t="s">
        <v>0</v>
      </c>
    </row>
    <row r="3" spans="2:3" s="52" customFormat="1" ht="15">
      <c r="B3" s="50"/>
      <c r="C3" s="51" t="s">
        <v>104</v>
      </c>
    </row>
    <row r="4" spans="1:3" s="52" customFormat="1" ht="15" customHeight="1">
      <c r="A4" s="164" t="s">
        <v>105</v>
      </c>
      <c r="B4" s="164"/>
      <c r="C4" s="164"/>
    </row>
    <row r="5" spans="1:2" ht="15">
      <c r="A5" s="6"/>
      <c r="B5" s="7"/>
    </row>
    <row r="6" spans="1:2" ht="15">
      <c r="A6" s="6"/>
      <c r="B6" s="7"/>
    </row>
    <row r="7" spans="1:3" ht="153.75" customHeight="1">
      <c r="A7" s="163" t="s">
        <v>107</v>
      </c>
      <c r="B7" s="163"/>
      <c r="C7" s="163"/>
    </row>
    <row r="8" spans="1:2" ht="15.75">
      <c r="A8" s="2"/>
      <c r="B8" s="2"/>
    </row>
    <row r="9" ht="14.25">
      <c r="B9" s="71" t="s">
        <v>3</v>
      </c>
    </row>
    <row r="10" spans="1:3" ht="18.75" customHeight="1">
      <c r="A10" s="8" t="s">
        <v>50</v>
      </c>
      <c r="B10" s="9" t="s">
        <v>66</v>
      </c>
      <c r="C10" s="9" t="s">
        <v>71</v>
      </c>
    </row>
    <row r="11" spans="1:3" ht="15">
      <c r="A11" s="13" t="s">
        <v>54</v>
      </c>
      <c r="B11" s="10">
        <f>SUM(B12:B20)</f>
        <v>30000</v>
      </c>
      <c r="C11" s="10">
        <f>SUM(C12:C20)</f>
        <v>30000</v>
      </c>
    </row>
    <row r="12" spans="1:3" ht="14.25">
      <c r="A12" s="15" t="s">
        <v>6</v>
      </c>
      <c r="B12" s="5">
        <v>20531</v>
      </c>
      <c r="C12" s="5">
        <f>B12</f>
        <v>20531</v>
      </c>
    </row>
    <row r="13" spans="1:3" ht="14.25">
      <c r="A13" s="16" t="s">
        <v>27</v>
      </c>
      <c r="B13" s="5">
        <v>2050</v>
      </c>
      <c r="C13" s="5">
        <f aca="true" t="shared" si="0" ref="C13:C20">B13</f>
        <v>2050</v>
      </c>
    </row>
    <row r="14" spans="1:3" ht="14.25">
      <c r="A14" s="15" t="s">
        <v>22</v>
      </c>
      <c r="B14" s="36">
        <v>1047</v>
      </c>
      <c r="C14" s="5">
        <f t="shared" si="0"/>
        <v>1047</v>
      </c>
    </row>
    <row r="15" spans="1:3" ht="14.25">
      <c r="A15" s="16" t="s">
        <v>32</v>
      </c>
      <c r="B15" s="36">
        <v>427</v>
      </c>
      <c r="C15" s="5">
        <f t="shared" si="0"/>
        <v>427</v>
      </c>
    </row>
    <row r="16" spans="1:3" ht="14.25">
      <c r="A16" s="16" t="s">
        <v>28</v>
      </c>
      <c r="B16" s="36">
        <v>492</v>
      </c>
      <c r="C16" s="5">
        <f t="shared" si="0"/>
        <v>492</v>
      </c>
    </row>
    <row r="17" spans="1:3" ht="14.25">
      <c r="A17" s="16" t="s">
        <v>33</v>
      </c>
      <c r="B17" s="36">
        <v>1580</v>
      </c>
      <c r="C17" s="5">
        <f t="shared" si="0"/>
        <v>1580</v>
      </c>
    </row>
    <row r="18" spans="1:3" ht="14.25">
      <c r="A18" s="16" t="s">
        <v>30</v>
      </c>
      <c r="B18" s="36">
        <v>880</v>
      </c>
      <c r="C18" s="5">
        <f t="shared" si="0"/>
        <v>880</v>
      </c>
    </row>
    <row r="19" spans="1:3" ht="14.25">
      <c r="A19" s="16" t="s">
        <v>31</v>
      </c>
      <c r="B19" s="36">
        <v>1376</v>
      </c>
      <c r="C19" s="5">
        <f t="shared" si="0"/>
        <v>1376</v>
      </c>
    </row>
    <row r="20" spans="1:3" ht="14.25">
      <c r="A20" s="16" t="s">
        <v>29</v>
      </c>
      <c r="B20" s="36">
        <v>1617</v>
      </c>
      <c r="C20" s="5">
        <f t="shared" si="0"/>
        <v>1617</v>
      </c>
    </row>
  </sheetData>
  <sheetProtection/>
  <mergeCells count="2">
    <mergeCell ref="A7:C7"/>
    <mergeCell ref="A4:C4"/>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9" tint="0.39998000860214233"/>
    <pageSetUpPr fitToPage="1"/>
  </sheetPr>
  <dimension ref="A1:E22"/>
  <sheetViews>
    <sheetView zoomScalePageLayoutView="0" workbookViewId="0" topLeftCell="A1">
      <selection activeCell="A8" sqref="A8:C8"/>
    </sheetView>
  </sheetViews>
  <sheetFormatPr defaultColWidth="9.00390625" defaultRowHeight="12.75"/>
  <cols>
    <col min="1" max="1" width="53.125" style="0" customWidth="1"/>
    <col min="2" max="2" width="14.125" style="0" customWidth="1"/>
    <col min="3" max="4" width="10.75390625" style="0" bestFit="1" customWidth="1"/>
  </cols>
  <sheetData>
    <row r="1" spans="2:3" ht="18">
      <c r="B1" s="50"/>
      <c r="C1" s="51" t="s">
        <v>61</v>
      </c>
    </row>
    <row r="2" spans="2:3" ht="15">
      <c r="B2" s="50"/>
      <c r="C2" s="51" t="s">
        <v>0</v>
      </c>
    </row>
    <row r="3" spans="2:3" ht="15">
      <c r="B3" s="50"/>
      <c r="C3" s="51" t="s">
        <v>104</v>
      </c>
    </row>
    <row r="4" spans="1:3" ht="15" customHeight="1">
      <c r="A4" s="164" t="s">
        <v>110</v>
      </c>
      <c r="B4" s="164"/>
      <c r="C4" s="164"/>
    </row>
    <row r="5" spans="2:3" ht="15" customHeight="1">
      <c r="B5" s="53"/>
      <c r="C5" s="53"/>
    </row>
    <row r="6" spans="1:3" ht="15">
      <c r="A6" s="19"/>
      <c r="C6" s="20" t="s">
        <v>8</v>
      </c>
    </row>
    <row r="7" spans="1:3" ht="11.25" customHeight="1">
      <c r="A7" s="19"/>
      <c r="B7" s="19"/>
      <c r="C7" s="22"/>
    </row>
    <row r="8" spans="1:3" ht="66.75" customHeight="1">
      <c r="A8" s="166" t="s">
        <v>74</v>
      </c>
      <c r="B8" s="166"/>
      <c r="C8" s="166"/>
    </row>
    <row r="9" spans="1:3" ht="10.5" customHeight="1">
      <c r="A9" s="21"/>
      <c r="B9" s="21"/>
      <c r="C9" s="22"/>
    </row>
    <row r="10" spans="1:3" ht="15">
      <c r="A10" s="32"/>
      <c r="C10" s="33" t="s">
        <v>4</v>
      </c>
    </row>
    <row r="11" spans="1:4" ht="20.25" customHeight="1">
      <c r="A11" s="24" t="s">
        <v>50</v>
      </c>
      <c r="B11" s="29" t="s">
        <v>66</v>
      </c>
      <c r="C11" s="29" t="s">
        <v>71</v>
      </c>
      <c r="D11" s="22"/>
    </row>
    <row r="12" spans="1:5" ht="13.5" customHeight="1">
      <c r="A12" s="31" t="s">
        <v>26</v>
      </c>
      <c r="B12" s="30">
        <f>SUM(B13:B20)</f>
        <v>1240.9</v>
      </c>
      <c r="C12" s="30">
        <f>SUM(C13:C20)</f>
        <v>1270.8000000000002</v>
      </c>
      <c r="D12" s="34"/>
      <c r="E12" s="35"/>
    </row>
    <row r="13" spans="1:4" ht="14.25" hidden="1">
      <c r="A13" s="16" t="s">
        <v>27</v>
      </c>
      <c r="B13" s="16"/>
      <c r="C13" s="74"/>
      <c r="D13" s="22"/>
    </row>
    <row r="14" spans="1:4" ht="13.5" customHeight="1" hidden="1">
      <c r="A14" s="15" t="s">
        <v>22</v>
      </c>
      <c r="B14" s="15"/>
      <c r="C14" s="3"/>
      <c r="D14" s="34"/>
    </row>
    <row r="15" spans="1:4" ht="14.25">
      <c r="A15" s="16" t="s">
        <v>32</v>
      </c>
      <c r="B15" s="84">
        <v>338.5</v>
      </c>
      <c r="C15" s="3">
        <v>346.6</v>
      </c>
      <c r="D15" s="22"/>
    </row>
    <row r="16" spans="1:4" ht="14.25">
      <c r="A16" s="16" t="s">
        <v>28</v>
      </c>
      <c r="B16" s="84">
        <v>451.2</v>
      </c>
      <c r="C16" s="3">
        <v>462.1</v>
      </c>
      <c r="D16" s="22"/>
    </row>
    <row r="17" spans="1:4" ht="14.25">
      <c r="A17" s="16" t="s">
        <v>33</v>
      </c>
      <c r="B17" s="84">
        <v>451.2</v>
      </c>
      <c r="C17" s="3">
        <v>462.1</v>
      </c>
      <c r="D17" s="22"/>
    </row>
    <row r="18" spans="1:4" ht="15.75" customHeight="1" hidden="1">
      <c r="A18" s="16" t="s">
        <v>30</v>
      </c>
      <c r="B18" s="16"/>
      <c r="C18" s="3"/>
      <c r="D18" s="22"/>
    </row>
    <row r="19" spans="1:4" ht="17.25" customHeight="1" hidden="1">
      <c r="A19" s="16" t="s">
        <v>31</v>
      </c>
      <c r="B19" s="16"/>
      <c r="C19" s="3"/>
      <c r="D19" s="22"/>
    </row>
    <row r="20" spans="1:4" ht="21.75" customHeight="1" hidden="1">
      <c r="A20" s="46" t="s">
        <v>29</v>
      </c>
      <c r="B20" s="46"/>
      <c r="C20" s="3"/>
      <c r="D20" s="22"/>
    </row>
    <row r="21" spans="1:3" ht="12.75">
      <c r="A21" s="22"/>
      <c r="B21" s="22"/>
      <c r="C21" s="22"/>
    </row>
    <row r="22" spans="1:3" ht="12.75">
      <c r="A22" s="22"/>
      <c r="B22" s="22"/>
      <c r="C22" s="22"/>
    </row>
  </sheetData>
  <sheetProtection/>
  <mergeCells count="2">
    <mergeCell ref="A8:C8"/>
    <mergeCell ref="A4:C4"/>
  </mergeCells>
  <printOptions/>
  <pageMargins left="0.7" right="0.7" top="0.75" bottom="0.75" header="0.3" footer="0.3"/>
  <pageSetup fitToHeight="0"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9" tint="0.39998000860214233"/>
    <pageSetUpPr fitToPage="1"/>
  </sheetPr>
  <dimension ref="A1:F19"/>
  <sheetViews>
    <sheetView zoomScalePageLayoutView="0" workbookViewId="0" topLeftCell="A1">
      <selection activeCell="N30" sqref="N30"/>
    </sheetView>
  </sheetViews>
  <sheetFormatPr defaultColWidth="9.00390625" defaultRowHeight="12.75"/>
  <cols>
    <col min="1" max="1" width="50.875" style="0" customWidth="1"/>
    <col min="2" max="2" width="13.125" style="0" customWidth="1"/>
    <col min="3" max="3" width="15.125" style="0" customWidth="1"/>
  </cols>
  <sheetData>
    <row r="1" spans="1:4" ht="15">
      <c r="A1" s="19"/>
      <c r="B1" s="19"/>
      <c r="C1" s="20" t="s">
        <v>9</v>
      </c>
      <c r="D1" s="22"/>
    </row>
    <row r="2" spans="1:4" ht="18">
      <c r="A2" s="19"/>
      <c r="B2" s="19"/>
      <c r="C2" s="20" t="s">
        <v>62</v>
      </c>
      <c r="D2" s="22"/>
    </row>
    <row r="3" spans="1:4" ht="15">
      <c r="A3" s="19"/>
      <c r="B3" s="19"/>
      <c r="C3" s="20"/>
      <c r="D3" s="22"/>
    </row>
    <row r="4" spans="1:4" ht="77.25" customHeight="1">
      <c r="A4" s="166" t="s">
        <v>75</v>
      </c>
      <c r="B4" s="166"/>
      <c r="C4" s="166"/>
      <c r="D4" s="22"/>
    </row>
    <row r="5" spans="1:4" ht="15">
      <c r="A5" s="32"/>
      <c r="B5" s="32"/>
      <c r="C5" s="33" t="s">
        <v>4</v>
      </c>
      <c r="D5" s="22"/>
    </row>
    <row r="6" spans="1:4" ht="24" customHeight="1">
      <c r="A6" s="24" t="s">
        <v>50</v>
      </c>
      <c r="B6" s="29" t="s">
        <v>66</v>
      </c>
      <c r="C6" s="29" t="s">
        <v>71</v>
      </c>
      <c r="D6" s="22"/>
    </row>
    <row r="7" spans="1:6" ht="15">
      <c r="A7" s="43" t="s">
        <v>54</v>
      </c>
      <c r="B7" s="30">
        <f>SUM(B8:B16)</f>
        <v>17024.5</v>
      </c>
      <c r="C7" s="30">
        <f>SUM(C8:C16)</f>
        <v>17458.5</v>
      </c>
      <c r="D7" s="22"/>
      <c r="F7" s="35"/>
    </row>
    <row r="8" spans="1:4" ht="14.25">
      <c r="A8" s="15" t="s">
        <v>6</v>
      </c>
      <c r="B8" s="54">
        <f>10433.1+230.5</f>
        <v>10663.6</v>
      </c>
      <c r="C8" s="4">
        <v>10845.9</v>
      </c>
      <c r="D8" s="22"/>
    </row>
    <row r="9" spans="1:4" ht="14.25">
      <c r="A9" s="16" t="s">
        <v>27</v>
      </c>
      <c r="B9" s="54">
        <v>1250.1</v>
      </c>
      <c r="C9" s="4">
        <v>1299.5</v>
      </c>
      <c r="D9" s="22"/>
    </row>
    <row r="10" spans="1:4" ht="14.25">
      <c r="A10" s="15" t="s">
        <v>22</v>
      </c>
      <c r="B10" s="54">
        <v>525</v>
      </c>
      <c r="C10" s="54">
        <v>545.8</v>
      </c>
      <c r="D10" s="22"/>
    </row>
    <row r="11" spans="1:4" ht="14.25">
      <c r="A11" s="16" t="s">
        <v>32</v>
      </c>
      <c r="B11" s="54">
        <v>313.1</v>
      </c>
      <c r="C11" s="4">
        <v>325.5</v>
      </c>
      <c r="D11" s="22"/>
    </row>
    <row r="12" spans="1:4" ht="14.25">
      <c r="A12" s="16" t="s">
        <v>28</v>
      </c>
      <c r="B12" s="54">
        <v>407.3</v>
      </c>
      <c r="C12" s="4">
        <v>423.4</v>
      </c>
      <c r="D12" s="22"/>
    </row>
    <row r="13" spans="1:4" ht="14.25">
      <c r="A13" s="16" t="s">
        <v>33</v>
      </c>
      <c r="B13" s="54">
        <v>1137.5</v>
      </c>
      <c r="C13" s="4">
        <v>1182.5</v>
      </c>
      <c r="D13" s="22"/>
    </row>
    <row r="14" spans="1:4" ht="14.25">
      <c r="A14" s="16" t="s">
        <v>30</v>
      </c>
      <c r="B14" s="54">
        <v>880.7</v>
      </c>
      <c r="C14" s="4">
        <v>915.6</v>
      </c>
      <c r="D14" s="22"/>
    </row>
    <row r="15" spans="1:4" ht="14.25">
      <c r="A15" s="16" t="s">
        <v>31</v>
      </c>
      <c r="B15" s="54">
        <v>839.1</v>
      </c>
      <c r="C15" s="4">
        <v>872.3</v>
      </c>
      <c r="D15" s="22"/>
    </row>
    <row r="16" spans="1:4" ht="14.25">
      <c r="A16" s="16" t="s">
        <v>29</v>
      </c>
      <c r="B16" s="54">
        <v>1008.1</v>
      </c>
      <c r="C16" s="4">
        <v>1048</v>
      </c>
      <c r="D16" s="22"/>
    </row>
    <row r="17" spans="1:3" ht="14.25">
      <c r="A17" s="44"/>
      <c r="B17" s="44"/>
      <c r="C17" s="44"/>
    </row>
    <row r="18" spans="1:3" ht="14.25">
      <c r="A18" s="44"/>
      <c r="B18" s="44"/>
      <c r="C18" s="44"/>
    </row>
    <row r="19" spans="1:3" ht="14.25">
      <c r="A19" s="44"/>
      <c r="B19" s="44"/>
      <c r="C19" s="44"/>
    </row>
  </sheetData>
  <sheetProtection/>
  <mergeCells count="1">
    <mergeCell ref="A4:C4"/>
  </mergeCells>
  <printOptions/>
  <pageMargins left="0.7" right="0.7" top="0.75" bottom="0.75" header="0.3" footer="0.3"/>
  <pageSetup fitToHeight="0"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9" tint="0.39998000860214233"/>
  </sheetPr>
  <dimension ref="A1:C19"/>
  <sheetViews>
    <sheetView view="pageBreakPreview" zoomScaleSheetLayoutView="100" zoomScalePageLayoutView="0" workbookViewId="0" topLeftCell="A1">
      <selection activeCell="C17" sqref="C17"/>
    </sheetView>
  </sheetViews>
  <sheetFormatPr defaultColWidth="9.00390625" defaultRowHeight="12.75"/>
  <cols>
    <col min="1" max="1" width="53.00390625" style="0" customWidth="1"/>
    <col min="2" max="2" width="17.875" style="0" customWidth="1"/>
    <col min="3" max="3" width="15.75390625" style="0" customWidth="1"/>
  </cols>
  <sheetData>
    <row r="1" spans="1:3" ht="15">
      <c r="A1" s="19"/>
      <c r="C1" s="20" t="s">
        <v>19</v>
      </c>
    </row>
    <row r="2" spans="1:3" ht="18">
      <c r="A2" s="19"/>
      <c r="C2" s="20" t="s">
        <v>62</v>
      </c>
    </row>
    <row r="3" spans="1:2" ht="15">
      <c r="A3" s="19"/>
      <c r="B3" s="20"/>
    </row>
    <row r="4" spans="1:2" ht="15">
      <c r="A4" s="19"/>
      <c r="B4" s="20"/>
    </row>
    <row r="5" spans="1:2" ht="15">
      <c r="A5" s="19"/>
      <c r="B5" s="20"/>
    </row>
    <row r="6" spans="1:3" ht="164.25" customHeight="1">
      <c r="A6" s="166" t="s">
        <v>88</v>
      </c>
      <c r="B6" s="166"/>
      <c r="C6" s="166"/>
    </row>
    <row r="7" spans="1:2" ht="15.75">
      <c r="A7" s="21"/>
      <c r="B7" s="21"/>
    </row>
    <row r="8" spans="1:3" ht="14.25">
      <c r="A8" s="25"/>
      <c r="C8" s="26" t="s">
        <v>5</v>
      </c>
    </row>
    <row r="9" spans="1:3" ht="14.25">
      <c r="A9" s="24" t="s">
        <v>50</v>
      </c>
      <c r="B9" s="83" t="s">
        <v>66</v>
      </c>
      <c r="C9" s="83" t="s">
        <v>71</v>
      </c>
    </row>
    <row r="10" spans="1:3" ht="15">
      <c r="A10" s="27" t="s">
        <v>54</v>
      </c>
      <c r="B10" s="10">
        <f>SUM(B11:B19)</f>
        <v>26391.8</v>
      </c>
      <c r="C10" s="10">
        <f>SUM(C11:C19)</f>
        <v>26391.8</v>
      </c>
    </row>
    <row r="11" spans="1:3" ht="14.25">
      <c r="A11" s="15" t="s">
        <v>6</v>
      </c>
      <c r="B11" s="28">
        <v>17667.6</v>
      </c>
      <c r="C11" s="36">
        <v>17667.6</v>
      </c>
    </row>
    <row r="12" spans="1:3" ht="14.25">
      <c r="A12" s="16" t="s">
        <v>27</v>
      </c>
      <c r="B12" s="28">
        <v>2085.1</v>
      </c>
      <c r="C12" s="36">
        <v>2085.1</v>
      </c>
    </row>
    <row r="13" spans="1:3" ht="14.25">
      <c r="A13" s="15" t="s">
        <v>22</v>
      </c>
      <c r="B13" s="5">
        <v>946.8</v>
      </c>
      <c r="C13" s="36">
        <v>946.8</v>
      </c>
    </row>
    <row r="14" spans="1:3" ht="14.25">
      <c r="A14" s="16" t="s">
        <v>32</v>
      </c>
      <c r="B14" s="5">
        <v>632</v>
      </c>
      <c r="C14" s="36">
        <v>632</v>
      </c>
    </row>
    <row r="15" spans="1:3" ht="14.25">
      <c r="A15" s="16" t="s">
        <v>28</v>
      </c>
      <c r="B15" s="5">
        <v>420.7</v>
      </c>
      <c r="C15" s="36">
        <v>420.7</v>
      </c>
    </row>
    <row r="16" spans="1:3" ht="14.25">
      <c r="A16" s="16" t="s">
        <v>33</v>
      </c>
      <c r="B16" s="5">
        <v>1210.9</v>
      </c>
      <c r="C16" s="36">
        <v>1210.9</v>
      </c>
    </row>
    <row r="17" spans="1:3" ht="14.25">
      <c r="A17" s="16" t="s">
        <v>30</v>
      </c>
      <c r="B17" s="5">
        <v>699.2</v>
      </c>
      <c r="C17" s="36">
        <v>699.2</v>
      </c>
    </row>
    <row r="18" spans="1:3" ht="14.25">
      <c r="A18" s="16" t="s">
        <v>31</v>
      </c>
      <c r="B18" s="5">
        <v>1267.1</v>
      </c>
      <c r="C18" s="36">
        <v>1267.1</v>
      </c>
    </row>
    <row r="19" spans="1:3" ht="14.25">
      <c r="A19" s="46" t="s">
        <v>29</v>
      </c>
      <c r="B19" s="5">
        <v>1462.4</v>
      </c>
      <c r="C19" s="36">
        <v>1462.4</v>
      </c>
    </row>
  </sheetData>
  <sheetProtection/>
  <mergeCells count="1">
    <mergeCell ref="A6:C6"/>
  </mergeCells>
  <printOptions horizontalCentered="1"/>
  <pageMargins left="0.7874015748031497" right="0.3937007874015748" top="0.7874015748031497" bottom="0.7874015748031497" header="0.5118110236220472" footer="0.5118110236220472"/>
  <pageSetup horizontalDpi="600" verticalDpi="600" orientation="portrait" paperSize="9" scale="94" r:id="rId1"/>
</worksheet>
</file>

<file path=xl/worksheets/sheet23.xml><?xml version="1.0" encoding="utf-8"?>
<worksheet xmlns="http://schemas.openxmlformats.org/spreadsheetml/2006/main" xmlns:r="http://schemas.openxmlformats.org/officeDocument/2006/relationships">
  <sheetPr>
    <tabColor theme="9" tint="0.39998000860214233"/>
    <pageSetUpPr fitToPage="1"/>
  </sheetPr>
  <dimension ref="A1:C19"/>
  <sheetViews>
    <sheetView zoomScalePageLayoutView="0" workbookViewId="0" topLeftCell="A1">
      <selection activeCell="H27" sqref="H27"/>
    </sheetView>
  </sheetViews>
  <sheetFormatPr defaultColWidth="9.00390625" defaultRowHeight="12.75"/>
  <cols>
    <col min="1" max="1" width="51.00390625" style="0" customWidth="1"/>
    <col min="2" max="2" width="15.00390625" style="0" customWidth="1"/>
    <col min="3" max="3" width="15.625" style="0" customWidth="1"/>
  </cols>
  <sheetData>
    <row r="1" spans="1:3" ht="15">
      <c r="A1" s="19"/>
      <c r="B1" s="19"/>
      <c r="C1" s="20" t="s">
        <v>18</v>
      </c>
    </row>
    <row r="2" spans="1:3" ht="15" customHeight="1">
      <c r="A2" s="19"/>
      <c r="B2" s="19"/>
      <c r="C2" s="20" t="s">
        <v>62</v>
      </c>
    </row>
    <row r="3" spans="1:3" ht="15">
      <c r="A3" s="19"/>
      <c r="B3" s="19"/>
      <c r="C3" s="20"/>
    </row>
    <row r="4" spans="1:3" ht="15">
      <c r="A4" s="19"/>
      <c r="B4" s="19"/>
      <c r="C4" s="20"/>
    </row>
    <row r="5" spans="1:3" ht="15">
      <c r="A5" s="19"/>
      <c r="B5" s="19"/>
      <c r="C5" s="20"/>
    </row>
    <row r="6" spans="1:3" ht="132.75" customHeight="1">
      <c r="A6" s="166" t="s">
        <v>93</v>
      </c>
      <c r="B6" s="166"/>
      <c r="C6" s="166"/>
    </row>
    <row r="7" spans="1:3" ht="15.75">
      <c r="A7" s="21"/>
      <c r="B7" s="21"/>
      <c r="C7" s="21"/>
    </row>
    <row r="8" spans="1:3" ht="14.25">
      <c r="A8" s="25"/>
      <c r="B8" s="25"/>
      <c r="C8" s="26" t="s">
        <v>5</v>
      </c>
    </row>
    <row r="9" spans="1:3" ht="14.25">
      <c r="A9" s="24" t="s">
        <v>50</v>
      </c>
      <c r="B9" s="24" t="s">
        <v>66</v>
      </c>
      <c r="C9" s="24" t="s">
        <v>71</v>
      </c>
    </row>
    <row r="10" spans="1:3" ht="15">
      <c r="A10" s="27" t="s">
        <v>26</v>
      </c>
      <c r="B10" s="48">
        <f>SUM(B11:B19)</f>
        <v>2092827.3999999997</v>
      </c>
      <c r="C10" s="48">
        <f>SUM(C11:C19)</f>
        <v>2092827.3999999997</v>
      </c>
    </row>
    <row r="11" spans="1:3" ht="14.25">
      <c r="A11" s="15" t="s">
        <v>6</v>
      </c>
      <c r="B11" s="74">
        <v>1167698.2</v>
      </c>
      <c r="C11" s="97">
        <v>1167698.2</v>
      </c>
    </row>
    <row r="12" spans="1:3" ht="14.25">
      <c r="A12" s="16" t="s">
        <v>27</v>
      </c>
      <c r="B12" s="74">
        <v>237432.7</v>
      </c>
      <c r="C12" s="97">
        <v>237432.7</v>
      </c>
    </row>
    <row r="13" spans="1:3" ht="14.25">
      <c r="A13" s="15" t="s">
        <v>22</v>
      </c>
      <c r="B13" s="74">
        <v>92921.9</v>
      </c>
      <c r="C13" s="97">
        <v>92921.9</v>
      </c>
    </row>
    <row r="14" spans="1:3" ht="14.25">
      <c r="A14" s="16" t="s">
        <v>32</v>
      </c>
      <c r="B14" s="74">
        <v>93926.7</v>
      </c>
      <c r="C14" s="97">
        <v>93926.7</v>
      </c>
    </row>
    <row r="15" spans="1:3" ht="14.25">
      <c r="A15" s="16" t="s">
        <v>28</v>
      </c>
      <c r="B15" s="74">
        <v>47169.8</v>
      </c>
      <c r="C15" s="97">
        <v>47169.8</v>
      </c>
    </row>
    <row r="16" spans="1:3" ht="14.25">
      <c r="A16" s="16" t="s">
        <v>33</v>
      </c>
      <c r="B16" s="74">
        <v>115723.5</v>
      </c>
      <c r="C16" s="97">
        <v>115723.5</v>
      </c>
    </row>
    <row r="17" spans="1:3" ht="14.25">
      <c r="A17" s="16" t="s">
        <v>30</v>
      </c>
      <c r="B17" s="74">
        <v>70471</v>
      </c>
      <c r="C17" s="97">
        <v>70471</v>
      </c>
    </row>
    <row r="18" spans="1:3" ht="14.25">
      <c r="A18" s="16" t="s">
        <v>31</v>
      </c>
      <c r="B18" s="74">
        <v>119726.4</v>
      </c>
      <c r="C18" s="97">
        <v>119726.4</v>
      </c>
    </row>
    <row r="19" spans="1:3" ht="14.25">
      <c r="A19" s="46" t="s">
        <v>29</v>
      </c>
      <c r="B19" s="98">
        <v>147757.2</v>
      </c>
      <c r="C19" s="97">
        <v>147757.2</v>
      </c>
    </row>
  </sheetData>
  <sheetProtection/>
  <mergeCells count="1">
    <mergeCell ref="A6:C6"/>
  </mergeCells>
  <printOptions/>
  <pageMargins left="0.7" right="0.7" top="0.75" bottom="0.75" header="0.3" footer="0.3"/>
  <pageSetup fitToHeight="0" fitToWidth="1"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9" tint="0.39998000860214233"/>
  </sheetPr>
  <dimension ref="A1:C19"/>
  <sheetViews>
    <sheetView view="pageBreakPreview" zoomScaleSheetLayoutView="100" zoomScalePageLayoutView="0" workbookViewId="0" topLeftCell="A1">
      <selection activeCell="N28" sqref="N28"/>
    </sheetView>
  </sheetViews>
  <sheetFormatPr defaultColWidth="9.00390625" defaultRowHeight="12.75"/>
  <cols>
    <col min="1" max="1" width="57.75390625" style="0" customWidth="1"/>
    <col min="2" max="2" width="15.875" style="0" customWidth="1"/>
    <col min="3" max="3" width="15.375" style="0" customWidth="1"/>
  </cols>
  <sheetData>
    <row r="1" spans="1:3" ht="15">
      <c r="A1" s="19"/>
      <c r="C1" s="20" t="s">
        <v>17</v>
      </c>
    </row>
    <row r="2" spans="1:3" ht="18">
      <c r="A2" s="19"/>
      <c r="C2" s="20" t="s">
        <v>62</v>
      </c>
    </row>
    <row r="3" spans="1:2" ht="15">
      <c r="A3" s="19"/>
      <c r="B3" s="20"/>
    </row>
    <row r="4" spans="1:2" ht="15">
      <c r="A4" s="19"/>
      <c r="B4" s="20"/>
    </row>
    <row r="5" spans="1:2" ht="15">
      <c r="A5" s="19"/>
      <c r="B5" s="20"/>
    </row>
    <row r="6" spans="1:3" ht="132.75" customHeight="1">
      <c r="A6" s="166" t="s">
        <v>92</v>
      </c>
      <c r="B6" s="166"/>
      <c r="C6" s="166"/>
    </row>
    <row r="7" spans="1:3" ht="15.75">
      <c r="A7" s="21"/>
      <c r="B7" s="21"/>
      <c r="C7" s="21"/>
    </row>
    <row r="8" spans="1:3" ht="14.25">
      <c r="A8" s="25"/>
      <c r="B8" s="25"/>
      <c r="C8" s="26" t="s">
        <v>5</v>
      </c>
    </row>
    <row r="9" spans="1:3" ht="14.25">
      <c r="A9" s="103" t="s">
        <v>50</v>
      </c>
      <c r="B9" s="103" t="s">
        <v>66</v>
      </c>
      <c r="C9" s="103" t="s">
        <v>71</v>
      </c>
    </row>
    <row r="10" spans="1:3" ht="15">
      <c r="A10" s="104" t="s">
        <v>1</v>
      </c>
      <c r="B10" s="105">
        <f>SUM(B11:B19)</f>
        <v>52323.8</v>
      </c>
      <c r="C10" s="105">
        <f>SUM(C11:C19)</f>
        <v>52323.8</v>
      </c>
    </row>
    <row r="11" spans="1:3" ht="14.25">
      <c r="A11" s="106" t="s">
        <v>6</v>
      </c>
      <c r="B11" s="112">
        <v>5643.6</v>
      </c>
      <c r="C11" s="107">
        <v>5643.6</v>
      </c>
    </row>
    <row r="12" spans="1:3" ht="14.25">
      <c r="A12" s="108" t="s">
        <v>27</v>
      </c>
      <c r="B12" s="112">
        <v>9283.4</v>
      </c>
      <c r="C12" s="107">
        <v>9283.4</v>
      </c>
    </row>
    <row r="13" spans="1:3" ht="14.25">
      <c r="A13" s="106" t="s">
        <v>22</v>
      </c>
      <c r="B13" s="112">
        <v>5112</v>
      </c>
      <c r="C13" s="107">
        <v>5112</v>
      </c>
    </row>
    <row r="14" spans="1:3" ht="14.25">
      <c r="A14" s="108" t="s">
        <v>32</v>
      </c>
      <c r="B14" s="112">
        <v>4107.6</v>
      </c>
      <c r="C14" s="107">
        <v>4107.6</v>
      </c>
    </row>
    <row r="15" spans="1:3" ht="14.25">
      <c r="A15" s="108" t="s">
        <v>28</v>
      </c>
      <c r="B15" s="112">
        <v>3271.7</v>
      </c>
      <c r="C15" s="107">
        <v>3271.7</v>
      </c>
    </row>
    <row r="16" spans="1:3" ht="14.25">
      <c r="A16" s="108" t="s">
        <v>33</v>
      </c>
      <c r="B16" s="112">
        <v>5766.3</v>
      </c>
      <c r="C16" s="107">
        <v>5766.3</v>
      </c>
    </row>
    <row r="17" spans="1:3" ht="14.25">
      <c r="A17" s="108" t="s">
        <v>30</v>
      </c>
      <c r="B17" s="112">
        <v>4662.1</v>
      </c>
      <c r="C17" s="107">
        <v>4662.1</v>
      </c>
    </row>
    <row r="18" spans="1:3" ht="14.25">
      <c r="A18" s="108" t="s">
        <v>31</v>
      </c>
      <c r="B18" s="112">
        <v>7729.3</v>
      </c>
      <c r="C18" s="107">
        <v>7729.3</v>
      </c>
    </row>
    <row r="19" spans="1:3" ht="14.25">
      <c r="A19" s="108" t="s">
        <v>29</v>
      </c>
      <c r="B19" s="112">
        <v>6747.8</v>
      </c>
      <c r="C19" s="107">
        <v>6747.8</v>
      </c>
    </row>
  </sheetData>
  <sheetProtection/>
  <mergeCells count="1">
    <mergeCell ref="A6:C6"/>
  </mergeCells>
  <printOptions horizontalCentered="1"/>
  <pageMargins left="0.7874015748031497" right="0.3937007874015748" top="0.7874015748031497" bottom="0.7874015748031497" header="0.5118110236220472" footer="0.5118110236220472"/>
  <pageSetup horizontalDpi="600" verticalDpi="600" orientation="portrait" paperSize="9" scale="96" r:id="rId1"/>
</worksheet>
</file>

<file path=xl/worksheets/sheet25.xml><?xml version="1.0" encoding="utf-8"?>
<worksheet xmlns="http://schemas.openxmlformats.org/spreadsheetml/2006/main" xmlns:r="http://schemas.openxmlformats.org/officeDocument/2006/relationships">
  <sheetPr>
    <tabColor theme="9" tint="0.39998000860214233"/>
  </sheetPr>
  <dimension ref="A1:C19"/>
  <sheetViews>
    <sheetView view="pageBreakPreview" zoomScale="97" zoomScaleSheetLayoutView="97" zoomScalePageLayoutView="0" workbookViewId="0" topLeftCell="A1">
      <selection activeCell="C28" sqref="C28"/>
    </sheetView>
  </sheetViews>
  <sheetFormatPr defaultColWidth="9.00390625" defaultRowHeight="12.75"/>
  <cols>
    <col min="1" max="1" width="58.25390625" style="0" customWidth="1"/>
    <col min="2" max="2" width="16.625" style="0" customWidth="1"/>
    <col min="3" max="3" width="13.25390625" style="0" customWidth="1"/>
  </cols>
  <sheetData>
    <row r="1" spans="1:3" ht="15">
      <c r="A1" s="19"/>
      <c r="C1" s="20" t="s">
        <v>16</v>
      </c>
    </row>
    <row r="2" spans="1:3" ht="18">
      <c r="A2" s="19"/>
      <c r="C2" s="20" t="s">
        <v>62</v>
      </c>
    </row>
    <row r="3" spans="1:2" ht="15">
      <c r="A3" s="19"/>
      <c r="B3" s="20"/>
    </row>
    <row r="4" spans="1:2" ht="15">
      <c r="A4" s="19"/>
      <c r="B4" s="20"/>
    </row>
    <row r="5" spans="1:2" ht="15">
      <c r="A5" s="19"/>
      <c r="B5" s="20"/>
    </row>
    <row r="6" spans="1:3" ht="137.25" customHeight="1">
      <c r="A6" s="166" t="s">
        <v>96</v>
      </c>
      <c r="B6" s="166"/>
      <c r="C6" s="166"/>
    </row>
    <row r="7" spans="1:3" ht="15.75">
      <c r="A7" s="21"/>
      <c r="B7" s="21"/>
      <c r="C7" s="21"/>
    </row>
    <row r="8" spans="1:3" ht="14.25">
      <c r="A8" s="25"/>
      <c r="B8" s="25"/>
      <c r="C8" s="26" t="s">
        <v>5</v>
      </c>
    </row>
    <row r="9" spans="1:3" ht="24" customHeight="1">
      <c r="A9" s="113" t="s">
        <v>50</v>
      </c>
      <c r="B9" s="113" t="s">
        <v>66</v>
      </c>
      <c r="C9" s="113" t="s">
        <v>71</v>
      </c>
    </row>
    <row r="10" spans="1:3" ht="15.75">
      <c r="A10" s="114" t="s">
        <v>54</v>
      </c>
      <c r="B10" s="115">
        <f>SUM(B11:B19)</f>
        <v>35653.40000000001</v>
      </c>
      <c r="C10" s="115">
        <f>SUM(C11:C19)</f>
        <v>35653.40000000001</v>
      </c>
    </row>
    <row r="11" spans="1:3" ht="15">
      <c r="A11" s="116" t="s">
        <v>6</v>
      </c>
      <c r="B11" s="117">
        <v>22668.300000000003</v>
      </c>
      <c r="C11" s="117">
        <v>22668.300000000003</v>
      </c>
    </row>
    <row r="12" spans="1:3" ht="15">
      <c r="A12" s="118" t="s">
        <v>27</v>
      </c>
      <c r="B12" s="117">
        <v>3297.3999999999996</v>
      </c>
      <c r="C12" s="117">
        <v>3297.3999999999996</v>
      </c>
    </row>
    <row r="13" spans="1:3" ht="15">
      <c r="A13" s="116" t="s">
        <v>22</v>
      </c>
      <c r="B13" s="119">
        <v>1477.3000000000002</v>
      </c>
      <c r="C13" s="117">
        <v>1477.3000000000002</v>
      </c>
    </row>
    <row r="14" spans="1:3" ht="15">
      <c r="A14" s="118" t="s">
        <v>32</v>
      </c>
      <c r="B14" s="119">
        <v>494.3</v>
      </c>
      <c r="C14" s="117">
        <v>494.3</v>
      </c>
    </row>
    <row r="15" spans="1:3" ht="15">
      <c r="A15" s="118" t="s">
        <v>28</v>
      </c>
      <c r="B15" s="119">
        <v>890.5</v>
      </c>
      <c r="C15" s="117">
        <v>890.5</v>
      </c>
    </row>
    <row r="16" spans="1:3" ht="15">
      <c r="A16" s="118" t="s">
        <v>33</v>
      </c>
      <c r="B16" s="119">
        <v>1891.6999999999998</v>
      </c>
      <c r="C16" s="117">
        <v>1891.6999999999998</v>
      </c>
    </row>
    <row r="17" spans="1:3" ht="15">
      <c r="A17" s="118" t="s">
        <v>30</v>
      </c>
      <c r="B17" s="119">
        <v>1252.7000000000003</v>
      </c>
      <c r="C17" s="117">
        <v>1252.7000000000003</v>
      </c>
    </row>
    <row r="18" spans="1:3" ht="15">
      <c r="A18" s="118" t="s">
        <v>31</v>
      </c>
      <c r="B18" s="119">
        <v>1935.3999999999999</v>
      </c>
      <c r="C18" s="117">
        <v>1935.3999999999999</v>
      </c>
    </row>
    <row r="19" spans="1:3" ht="15">
      <c r="A19" s="120" t="s">
        <v>29</v>
      </c>
      <c r="B19" s="119">
        <v>1745.8</v>
      </c>
      <c r="C19" s="117">
        <v>1745.8</v>
      </c>
    </row>
  </sheetData>
  <sheetProtection/>
  <mergeCells count="1">
    <mergeCell ref="A6:C6"/>
  </mergeCells>
  <printOptions horizontalCentered="1"/>
  <pageMargins left="0.7874015748031497" right="0.3937007874015748" top="0.7874015748031497" bottom="0.7874015748031497" header="0.5118110236220472" footer="0.5118110236220472"/>
  <pageSetup horizontalDpi="600" verticalDpi="600" orientation="portrait" paperSize="9" scale="94" r:id="rId1"/>
</worksheet>
</file>

<file path=xl/worksheets/sheet26.xml><?xml version="1.0" encoding="utf-8"?>
<worksheet xmlns="http://schemas.openxmlformats.org/spreadsheetml/2006/main" xmlns:r="http://schemas.openxmlformats.org/officeDocument/2006/relationships">
  <sheetPr>
    <tabColor theme="9" tint="0.39998000860214233"/>
  </sheetPr>
  <dimension ref="A1:H20"/>
  <sheetViews>
    <sheetView view="pageBreakPreview" zoomScaleSheetLayoutView="100" zoomScalePageLayoutView="0" workbookViewId="0" topLeftCell="A1">
      <selection activeCell="C13" sqref="C13"/>
    </sheetView>
  </sheetViews>
  <sheetFormatPr defaultColWidth="9.00390625" defaultRowHeight="12.75"/>
  <cols>
    <col min="1" max="1" width="56.75390625" style="0" customWidth="1"/>
    <col min="2" max="2" width="19.25390625" style="0" customWidth="1"/>
    <col min="3" max="3" width="17.75390625" style="0" customWidth="1"/>
  </cols>
  <sheetData>
    <row r="1" spans="1:3" ht="15">
      <c r="A1" s="19"/>
      <c r="C1" s="20" t="s">
        <v>15</v>
      </c>
    </row>
    <row r="2" spans="1:3" ht="18">
      <c r="A2" s="19"/>
      <c r="C2" s="20" t="s">
        <v>62</v>
      </c>
    </row>
    <row r="3" spans="1:3" ht="15">
      <c r="A3" s="19"/>
      <c r="B3" s="20"/>
      <c r="C3" s="22"/>
    </row>
    <row r="4" spans="1:3" ht="15">
      <c r="A4" s="19"/>
      <c r="B4" s="20"/>
      <c r="C4" s="22"/>
    </row>
    <row r="5" spans="1:3" ht="15">
      <c r="A5" s="19"/>
      <c r="B5" s="20"/>
      <c r="C5" s="22"/>
    </row>
    <row r="6" spans="1:3" ht="114" customHeight="1">
      <c r="A6" s="166" t="s">
        <v>97</v>
      </c>
      <c r="B6" s="166"/>
      <c r="C6" s="166"/>
    </row>
    <row r="7" spans="1:3" ht="15.75">
      <c r="A7" s="21"/>
      <c r="B7" s="21"/>
      <c r="C7" s="22"/>
    </row>
    <row r="8" spans="1:3" ht="14.25">
      <c r="A8" s="25"/>
      <c r="C8" s="26" t="s">
        <v>5</v>
      </c>
    </row>
    <row r="9" spans="1:3" ht="14.25">
      <c r="A9" s="24" t="s">
        <v>50</v>
      </c>
      <c r="B9" s="24" t="s">
        <v>66</v>
      </c>
      <c r="C9" s="24" t="s">
        <v>71</v>
      </c>
    </row>
    <row r="10" spans="1:3" ht="15">
      <c r="A10" s="27" t="s">
        <v>54</v>
      </c>
      <c r="B10" s="10">
        <f>SUM(B11:B19)</f>
        <v>21755.5</v>
      </c>
      <c r="C10" s="10">
        <f>SUM(C11:C19)</f>
        <v>21755.5</v>
      </c>
    </row>
    <row r="11" spans="1:8" ht="15.75">
      <c r="A11" s="15" t="s">
        <v>6</v>
      </c>
      <c r="B11" s="146">
        <v>5498.2</v>
      </c>
      <c r="C11" s="146">
        <v>5498.2</v>
      </c>
      <c r="D11" s="126"/>
      <c r="E11" s="126"/>
      <c r="F11" s="126"/>
      <c r="G11" s="126"/>
      <c r="H11" s="127"/>
    </row>
    <row r="12" spans="1:8" ht="15.75">
      <c r="A12" s="16" t="s">
        <v>27</v>
      </c>
      <c r="B12" s="146">
        <v>2782.9999999999995</v>
      </c>
      <c r="C12" s="146">
        <v>2782.9999999999995</v>
      </c>
      <c r="D12" s="126"/>
      <c r="E12" s="126"/>
      <c r="F12" s="126"/>
      <c r="G12" s="126"/>
      <c r="H12" s="127"/>
    </row>
    <row r="13" spans="1:8" ht="15.75">
      <c r="A13" s="15" t="s">
        <v>22</v>
      </c>
      <c r="B13" s="146">
        <v>1333.1000000000001</v>
      </c>
      <c r="C13" s="146">
        <v>1333.1000000000001</v>
      </c>
      <c r="D13" s="126"/>
      <c r="E13" s="126"/>
      <c r="F13" s="126"/>
      <c r="G13" s="126"/>
      <c r="H13" s="127"/>
    </row>
    <row r="14" spans="1:8" ht="15.75">
      <c r="A14" s="16" t="s">
        <v>32</v>
      </c>
      <c r="B14" s="146">
        <v>1305.8</v>
      </c>
      <c r="C14" s="146">
        <v>1305.8</v>
      </c>
      <c r="D14" s="126"/>
      <c r="E14" s="126"/>
      <c r="F14" s="126"/>
      <c r="G14" s="126"/>
      <c r="H14" s="127"/>
    </row>
    <row r="15" spans="1:8" ht="15.75">
      <c r="A15" s="16" t="s">
        <v>28</v>
      </c>
      <c r="B15" s="146">
        <v>1363.1000000000001</v>
      </c>
      <c r="C15" s="146">
        <v>1363.1000000000001</v>
      </c>
      <c r="D15" s="126"/>
      <c r="E15" s="126"/>
      <c r="F15" s="126"/>
      <c r="G15" s="126"/>
      <c r="H15" s="127"/>
    </row>
    <row r="16" spans="1:8" ht="15.75">
      <c r="A16" s="16" t="s">
        <v>33</v>
      </c>
      <c r="B16" s="146">
        <v>2871</v>
      </c>
      <c r="C16" s="146">
        <v>2871</v>
      </c>
      <c r="D16" s="126"/>
      <c r="E16" s="126"/>
      <c r="F16" s="126"/>
      <c r="G16" s="126"/>
      <c r="H16" s="127"/>
    </row>
    <row r="17" spans="1:8" ht="15.75">
      <c r="A17" s="16" t="s">
        <v>30</v>
      </c>
      <c r="B17" s="146">
        <v>1239.8</v>
      </c>
      <c r="C17" s="146">
        <v>1239.8</v>
      </c>
      <c r="D17" s="126"/>
      <c r="E17" s="126"/>
      <c r="F17" s="126"/>
      <c r="G17" s="126"/>
      <c r="H17" s="127"/>
    </row>
    <row r="18" spans="1:8" ht="15.75">
      <c r="A18" s="16" t="s">
        <v>31</v>
      </c>
      <c r="B18" s="146">
        <v>2596</v>
      </c>
      <c r="C18" s="146">
        <v>2596</v>
      </c>
      <c r="D18" s="126"/>
      <c r="E18" s="126"/>
      <c r="F18" s="126"/>
      <c r="G18" s="126"/>
      <c r="H18" s="127"/>
    </row>
    <row r="19" spans="1:8" ht="15.75">
      <c r="A19" s="46" t="s">
        <v>29</v>
      </c>
      <c r="B19" s="146">
        <v>2765.5</v>
      </c>
      <c r="C19" s="146">
        <v>2765.5</v>
      </c>
      <c r="D19" s="126"/>
      <c r="E19" s="126"/>
      <c r="F19" s="126"/>
      <c r="G19" s="126"/>
      <c r="H19" s="127"/>
    </row>
    <row r="20" spans="4:8" ht="12.75">
      <c r="D20" s="127"/>
      <c r="E20" s="127"/>
      <c r="F20" s="127"/>
      <c r="G20" s="127"/>
      <c r="H20" s="127"/>
    </row>
  </sheetData>
  <sheetProtection/>
  <mergeCells count="1">
    <mergeCell ref="A6:C6"/>
  </mergeCells>
  <printOptions horizontalCentered="1"/>
  <pageMargins left="0.7874015748031497" right="0.3937007874015748" top="0.7874015748031497" bottom="0.7874015748031497" header="0.5118110236220472" footer="0.5118110236220472"/>
  <pageSetup horizontalDpi="600" verticalDpi="600" orientation="portrait" paperSize="9" scale="94" r:id="rId1"/>
</worksheet>
</file>

<file path=xl/worksheets/sheet27.xml><?xml version="1.0" encoding="utf-8"?>
<worksheet xmlns="http://schemas.openxmlformats.org/spreadsheetml/2006/main" xmlns:r="http://schemas.openxmlformats.org/officeDocument/2006/relationships">
  <sheetPr>
    <tabColor theme="9" tint="0.39998000860214233"/>
    <pageSetUpPr fitToPage="1"/>
  </sheetPr>
  <dimension ref="A1:H19"/>
  <sheetViews>
    <sheetView view="pageBreakPreview" zoomScaleSheetLayoutView="100" zoomScalePageLayoutView="0" workbookViewId="0" topLeftCell="A1">
      <selection activeCell="S22" sqref="S22"/>
    </sheetView>
  </sheetViews>
  <sheetFormatPr defaultColWidth="9.00390625" defaultRowHeight="12.75"/>
  <cols>
    <col min="1" max="1" width="31.375" style="57" customWidth="1"/>
    <col min="2" max="2" width="15.00390625" style="57" customWidth="1"/>
    <col min="3" max="3" width="18.875" style="56" customWidth="1"/>
    <col min="4" max="4" width="17.25390625" style="57" customWidth="1"/>
    <col min="5" max="5" width="9.25390625" style="57" hidden="1" customWidth="1"/>
    <col min="6" max="6" width="12.875" style="57" customWidth="1"/>
    <col min="7" max="7" width="13.75390625" style="57" customWidth="1"/>
    <col min="8" max="8" width="15.125" style="57" customWidth="1"/>
    <col min="9" max="12" width="9.125" style="57" hidden="1" customWidth="1"/>
    <col min="13" max="16384" width="9.125" style="57" customWidth="1"/>
  </cols>
  <sheetData>
    <row r="1" ht="15">
      <c r="H1" s="20" t="s">
        <v>10</v>
      </c>
    </row>
    <row r="2" spans="1:8" ht="18">
      <c r="A2" s="56"/>
      <c r="C2" s="69"/>
      <c r="E2" s="67"/>
      <c r="F2" s="67"/>
      <c r="H2" s="20" t="s">
        <v>62</v>
      </c>
    </row>
    <row r="3" spans="1:8" ht="136.5" customHeight="1">
      <c r="A3" s="166" t="s">
        <v>91</v>
      </c>
      <c r="B3" s="166"/>
      <c r="C3" s="166"/>
      <c r="D3" s="166"/>
      <c r="E3" s="166"/>
      <c r="F3" s="166"/>
      <c r="G3" s="166"/>
      <c r="H3" s="166"/>
    </row>
    <row r="4" ht="14.25">
      <c r="A4" s="56"/>
    </row>
    <row r="5" spans="1:8" ht="14.25">
      <c r="A5" s="56"/>
      <c r="H5" s="26" t="s">
        <v>5</v>
      </c>
    </row>
    <row r="6" spans="1:8" ht="41.25" customHeight="1">
      <c r="A6" s="185" t="s">
        <v>50</v>
      </c>
      <c r="B6" s="185" t="s">
        <v>68</v>
      </c>
      <c r="C6" s="186" t="s">
        <v>35</v>
      </c>
      <c r="D6" s="186"/>
      <c r="F6" s="185" t="s">
        <v>90</v>
      </c>
      <c r="G6" s="186" t="s">
        <v>35</v>
      </c>
      <c r="H6" s="186"/>
    </row>
    <row r="7" spans="1:8" ht="14.25" customHeight="1">
      <c r="A7" s="185"/>
      <c r="B7" s="185"/>
      <c r="C7" s="186" t="s">
        <v>34</v>
      </c>
      <c r="D7" s="186" t="s">
        <v>21</v>
      </c>
      <c r="F7" s="185"/>
      <c r="G7" s="186" t="s">
        <v>34</v>
      </c>
      <c r="H7" s="186" t="s">
        <v>21</v>
      </c>
    </row>
    <row r="8" spans="1:8" ht="14.25">
      <c r="A8" s="185"/>
      <c r="B8" s="185"/>
      <c r="C8" s="186"/>
      <c r="D8" s="186"/>
      <c r="F8" s="185"/>
      <c r="G8" s="186"/>
      <c r="H8" s="186"/>
    </row>
    <row r="9" spans="1:8" ht="14.25">
      <c r="A9" s="185"/>
      <c r="B9" s="185"/>
      <c r="C9" s="186"/>
      <c r="D9" s="186"/>
      <c r="F9" s="185"/>
      <c r="G9" s="186"/>
      <c r="H9" s="186"/>
    </row>
    <row r="10" spans="1:8" s="111" customFormat="1" ht="15">
      <c r="A10" s="13" t="s">
        <v>54</v>
      </c>
      <c r="B10" s="110">
        <f aca="true" t="shared" si="0" ref="B10:H10">SUM(B11:B14)</f>
        <v>45406.09999999999</v>
      </c>
      <c r="C10" s="110">
        <f t="shared" si="0"/>
        <v>39369.7</v>
      </c>
      <c r="D10" s="110">
        <f t="shared" si="0"/>
        <v>6036.4</v>
      </c>
      <c r="E10" s="110">
        <f t="shared" si="0"/>
        <v>0</v>
      </c>
      <c r="F10" s="110">
        <f t="shared" si="0"/>
        <v>45406.09999999999</v>
      </c>
      <c r="G10" s="110">
        <f t="shared" si="0"/>
        <v>39369.7</v>
      </c>
      <c r="H10" s="110">
        <f t="shared" si="0"/>
        <v>6036.4</v>
      </c>
    </row>
    <row r="11" spans="1:8" ht="14.25">
      <c r="A11" s="15" t="s">
        <v>89</v>
      </c>
      <c r="B11" s="125">
        <v>44112.7</v>
      </c>
      <c r="C11" s="5">
        <v>38241.9</v>
      </c>
      <c r="D11" s="36">
        <f>5638.7+397.7-165.6</f>
        <v>5870.799999999999</v>
      </c>
      <c r="E11" s="55"/>
      <c r="F11" s="70">
        <f>SUM(G11:H11)</f>
        <v>44112.7</v>
      </c>
      <c r="G11" s="5">
        <v>38241.9</v>
      </c>
      <c r="H11" s="36">
        <v>5870.799999999999</v>
      </c>
    </row>
    <row r="12" spans="1:8" ht="14.25">
      <c r="A12" s="16" t="s">
        <v>27</v>
      </c>
      <c r="B12" s="125">
        <f>SUM(C12:D12)</f>
        <v>343.20000000000005</v>
      </c>
      <c r="C12" s="5">
        <v>299.1</v>
      </c>
      <c r="D12" s="36">
        <v>44.1</v>
      </c>
      <c r="E12" s="55"/>
      <c r="F12" s="70">
        <f>SUM(G12:H12)</f>
        <v>343.20000000000005</v>
      </c>
      <c r="G12" s="5">
        <v>299.1</v>
      </c>
      <c r="H12" s="36">
        <v>44.1</v>
      </c>
    </row>
    <row r="13" spans="1:8" ht="14.25">
      <c r="A13" s="16" t="s">
        <v>32</v>
      </c>
      <c r="B13" s="125">
        <f>SUM(C13:D13)</f>
        <v>258.2</v>
      </c>
      <c r="C13" s="5">
        <v>225</v>
      </c>
      <c r="D13" s="36">
        <v>33.2</v>
      </c>
      <c r="E13" s="55"/>
      <c r="F13" s="70">
        <f>SUM(G13:H13)</f>
        <v>258.2</v>
      </c>
      <c r="G13" s="5">
        <v>225</v>
      </c>
      <c r="H13" s="36">
        <v>33.2</v>
      </c>
    </row>
    <row r="14" spans="1:8" ht="14.25">
      <c r="A14" s="55" t="s">
        <v>31</v>
      </c>
      <c r="B14" s="125">
        <f>SUM(C14:D14)</f>
        <v>692</v>
      </c>
      <c r="C14" s="106">
        <v>603.7</v>
      </c>
      <c r="D14" s="55">
        <v>88.3</v>
      </c>
      <c r="E14" s="55"/>
      <c r="F14" s="70">
        <f>SUM(G14:H14)</f>
        <v>692</v>
      </c>
      <c r="G14" s="55">
        <v>603.7</v>
      </c>
      <c r="H14" s="55">
        <v>88.3</v>
      </c>
    </row>
    <row r="17" ht="14.25">
      <c r="D17" s="65"/>
    </row>
    <row r="19" ht="14.25">
      <c r="D19" s="65"/>
    </row>
  </sheetData>
  <sheetProtection/>
  <mergeCells count="10">
    <mergeCell ref="F6:F9"/>
    <mergeCell ref="G6:H6"/>
    <mergeCell ref="G7:G9"/>
    <mergeCell ref="H7:H9"/>
    <mergeCell ref="A3:H3"/>
    <mergeCell ref="A6:A9"/>
    <mergeCell ref="B6:B9"/>
    <mergeCell ref="C6:D6"/>
    <mergeCell ref="C7:C9"/>
    <mergeCell ref="D7:D9"/>
  </mergeCells>
  <printOptions horizontalCentered="1"/>
  <pageMargins left="0.7874015748031497" right="0.3937007874015748" top="0.7874015748031497" bottom="0.7874015748031497" header="0.5118110236220472" footer="0.5118110236220472"/>
  <pageSetup fitToHeight="0"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theme="9" tint="0.39998000860214233"/>
  </sheetPr>
  <dimension ref="A1:C19"/>
  <sheetViews>
    <sheetView view="pageBreakPreview" zoomScaleSheetLayoutView="100" zoomScalePageLayoutView="0" workbookViewId="0" topLeftCell="A1">
      <selection activeCell="C15" sqref="C15"/>
    </sheetView>
  </sheetViews>
  <sheetFormatPr defaultColWidth="9.00390625" defaultRowHeight="12.75"/>
  <cols>
    <col min="1" max="1" width="68.125" style="0" customWidth="1"/>
    <col min="2" max="2" width="15.875" style="0" customWidth="1"/>
    <col min="3" max="3" width="12.25390625" style="0" customWidth="1"/>
  </cols>
  <sheetData>
    <row r="1" spans="1:3" ht="15">
      <c r="A1" s="19"/>
      <c r="C1" s="20" t="s">
        <v>11</v>
      </c>
    </row>
    <row r="2" spans="1:3" ht="18">
      <c r="A2" s="19"/>
      <c r="C2" s="20" t="s">
        <v>62</v>
      </c>
    </row>
    <row r="3" spans="1:3" ht="15">
      <c r="A3" s="19"/>
      <c r="B3" s="20"/>
      <c r="C3" s="22"/>
    </row>
    <row r="4" spans="1:3" ht="15">
      <c r="A4" s="19"/>
      <c r="B4" s="20"/>
      <c r="C4" s="22"/>
    </row>
    <row r="5" spans="1:3" ht="15">
      <c r="A5" s="19"/>
      <c r="B5" s="20"/>
      <c r="C5" s="22"/>
    </row>
    <row r="6" spans="1:3" ht="113.25" customHeight="1">
      <c r="A6" s="175" t="s">
        <v>100</v>
      </c>
      <c r="B6" s="175"/>
      <c r="C6" s="175"/>
    </row>
    <row r="7" spans="1:3" ht="15.75">
      <c r="A7" s="21"/>
      <c r="B7" s="21"/>
      <c r="C7" s="22"/>
    </row>
    <row r="8" spans="1:3" ht="14.25">
      <c r="A8" s="25"/>
      <c r="B8" s="26" t="s">
        <v>5</v>
      </c>
      <c r="C8" s="22"/>
    </row>
    <row r="9" spans="1:3" ht="14.25">
      <c r="A9" s="24" t="s">
        <v>50</v>
      </c>
      <c r="B9" s="78" t="s">
        <v>66</v>
      </c>
      <c r="C9" s="78" t="s">
        <v>71</v>
      </c>
    </row>
    <row r="10" spans="1:3" ht="15">
      <c r="A10" s="27" t="s">
        <v>54</v>
      </c>
      <c r="B10" s="105">
        <f>SUM(B11:B19)</f>
        <v>13166.699999999999</v>
      </c>
      <c r="C10" s="105">
        <f>SUM(C11:C19)</f>
        <v>13166.699999999999</v>
      </c>
    </row>
    <row r="11" spans="1:3" ht="14.25">
      <c r="A11" s="15" t="s">
        <v>6</v>
      </c>
      <c r="B11" s="162">
        <v>3363</v>
      </c>
      <c r="C11" s="162">
        <v>3363</v>
      </c>
    </row>
    <row r="12" spans="1:3" ht="14.25">
      <c r="A12" s="16" t="s">
        <v>27</v>
      </c>
      <c r="B12" s="162">
        <v>1357.2</v>
      </c>
      <c r="C12" s="162">
        <v>1357.2</v>
      </c>
    </row>
    <row r="13" spans="1:3" ht="14.25">
      <c r="A13" s="15" t="s">
        <v>22</v>
      </c>
      <c r="B13" s="162">
        <v>1378.3</v>
      </c>
      <c r="C13" s="162">
        <v>1378.3</v>
      </c>
    </row>
    <row r="14" spans="1:3" ht="14.25">
      <c r="A14" s="16" t="s">
        <v>32</v>
      </c>
      <c r="B14" s="162">
        <v>1973.6</v>
      </c>
      <c r="C14" s="162">
        <v>1973.6</v>
      </c>
    </row>
    <row r="15" spans="1:3" ht="14.25">
      <c r="A15" s="16" t="s">
        <v>28</v>
      </c>
      <c r="B15" s="162">
        <v>776.1</v>
      </c>
      <c r="C15" s="162">
        <v>776.1</v>
      </c>
    </row>
    <row r="16" spans="1:3" ht="14.25">
      <c r="A16" s="16" t="s">
        <v>33</v>
      </c>
      <c r="B16" s="162">
        <v>901.3</v>
      </c>
      <c r="C16" s="162">
        <v>901.3</v>
      </c>
    </row>
    <row r="17" spans="1:3" ht="14.25">
      <c r="A17" s="16" t="s">
        <v>30</v>
      </c>
      <c r="B17" s="162">
        <v>1249.3</v>
      </c>
      <c r="C17" s="162">
        <v>1249.3</v>
      </c>
    </row>
    <row r="18" spans="1:3" ht="14.25">
      <c r="A18" s="16" t="s">
        <v>31</v>
      </c>
      <c r="B18" s="162">
        <v>777.5</v>
      </c>
      <c r="C18" s="162">
        <v>777.5</v>
      </c>
    </row>
    <row r="19" spans="1:3" ht="14.25">
      <c r="A19" s="46" t="s">
        <v>29</v>
      </c>
      <c r="B19" s="162">
        <v>1390.4</v>
      </c>
      <c r="C19" s="162">
        <v>1390.4</v>
      </c>
    </row>
  </sheetData>
  <sheetProtection/>
  <mergeCells count="1">
    <mergeCell ref="A6:C6"/>
  </mergeCells>
  <printOptions horizontalCentered="1"/>
  <pageMargins left="0.7874015748031497" right="0.3937007874015748" top="0.7874015748031497" bottom="0.7874015748031497" header="0.5118110236220472" footer="0.5118110236220472"/>
  <pageSetup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9" tint="0.39998000860214233"/>
    <pageSetUpPr fitToPage="1"/>
  </sheetPr>
  <dimension ref="A1:G22"/>
  <sheetViews>
    <sheetView zoomScaleSheetLayoutView="75" zoomScalePageLayoutView="0" workbookViewId="0" topLeftCell="A10">
      <selection activeCell="E12" sqref="E12"/>
    </sheetView>
  </sheetViews>
  <sheetFormatPr defaultColWidth="9.00390625" defaultRowHeight="12.75"/>
  <cols>
    <col min="1" max="1" width="34.25390625" style="0" customWidth="1"/>
    <col min="2" max="3" width="10.75390625" style="0" customWidth="1"/>
    <col min="4" max="4" width="33.625" style="0" customWidth="1"/>
    <col min="5" max="5" width="40.25390625" style="0" customWidth="1"/>
    <col min="6" max="6" width="27.75390625" style="0" customWidth="1"/>
    <col min="7" max="7" width="41.00390625" style="0" customWidth="1"/>
  </cols>
  <sheetData>
    <row r="1" spans="1:7" ht="15">
      <c r="A1" s="19"/>
      <c r="G1" s="20" t="s">
        <v>14</v>
      </c>
    </row>
    <row r="2" spans="1:7" ht="18">
      <c r="A2" s="19"/>
      <c r="G2" s="20" t="s">
        <v>62</v>
      </c>
    </row>
    <row r="3" spans="1:5" ht="15" hidden="1">
      <c r="A3" s="19"/>
      <c r="E3" s="20"/>
    </row>
    <row r="4" spans="1:5" ht="15">
      <c r="A4" s="19"/>
      <c r="E4" s="20"/>
    </row>
    <row r="5" spans="1:5" ht="15">
      <c r="A5" s="19"/>
      <c r="E5" s="20"/>
    </row>
    <row r="6" spans="1:3" ht="15">
      <c r="A6" s="19"/>
      <c r="B6" s="20"/>
      <c r="C6" s="20"/>
    </row>
    <row r="7" spans="1:7" ht="62.25" customHeight="1">
      <c r="A7" s="166" t="s">
        <v>94</v>
      </c>
      <c r="B7" s="166"/>
      <c r="C7" s="166"/>
      <c r="D7" s="166"/>
      <c r="E7" s="166"/>
      <c r="F7" s="166"/>
      <c r="G7" s="166"/>
    </row>
    <row r="8" spans="1:7" ht="15.75">
      <c r="A8" s="185" t="s">
        <v>50</v>
      </c>
      <c r="B8" s="192" t="s">
        <v>26</v>
      </c>
      <c r="C8" s="192"/>
      <c r="D8" s="193" t="s">
        <v>66</v>
      </c>
      <c r="E8" s="193"/>
      <c r="F8" s="187" t="s">
        <v>71</v>
      </c>
      <c r="G8" s="188"/>
    </row>
    <row r="9" spans="1:7" ht="14.25">
      <c r="A9" s="185"/>
      <c r="B9" s="192"/>
      <c r="C9" s="192"/>
      <c r="D9" s="190" t="s">
        <v>35</v>
      </c>
      <c r="E9" s="189"/>
      <c r="F9" s="189" t="s">
        <v>35</v>
      </c>
      <c r="G9" s="189"/>
    </row>
    <row r="10" spans="1:7" ht="12.75">
      <c r="A10" s="185"/>
      <c r="B10" s="192"/>
      <c r="C10" s="192"/>
      <c r="D10" s="191" t="s">
        <v>23</v>
      </c>
      <c r="E10" s="186" t="s">
        <v>24</v>
      </c>
      <c r="F10" s="186" t="s">
        <v>23</v>
      </c>
      <c r="G10" s="186" t="s">
        <v>24</v>
      </c>
    </row>
    <row r="11" spans="1:7" ht="63.75" customHeight="1">
      <c r="A11" s="185"/>
      <c r="B11" s="93"/>
      <c r="C11" s="89"/>
      <c r="D11" s="191"/>
      <c r="E11" s="186"/>
      <c r="F11" s="186"/>
      <c r="G11" s="186"/>
    </row>
    <row r="12" spans="1:7" ht="288" customHeight="1">
      <c r="A12" s="185"/>
      <c r="B12" s="94" t="s">
        <v>66</v>
      </c>
      <c r="C12" s="24" t="s">
        <v>71</v>
      </c>
      <c r="D12" s="95" t="s">
        <v>36</v>
      </c>
      <c r="E12" s="78" t="s">
        <v>69</v>
      </c>
      <c r="F12" s="24" t="s">
        <v>36</v>
      </c>
      <c r="G12" s="78" t="s">
        <v>69</v>
      </c>
    </row>
    <row r="13" spans="1:7" ht="15">
      <c r="A13" s="27" t="s">
        <v>54</v>
      </c>
      <c r="B13" s="75">
        <f>D13+E13</f>
        <v>52003.799999999996</v>
      </c>
      <c r="C13" s="75">
        <f>SUM(C14:C22)</f>
        <v>52003.80000000001</v>
      </c>
      <c r="D13" s="76">
        <f>SUM(D14:D22)</f>
        <v>40317.799999999996</v>
      </c>
      <c r="E13" s="76">
        <f>SUM(E14:E22)</f>
        <v>11685.999999999998</v>
      </c>
      <c r="F13" s="76">
        <f>SUM(F14:F22)</f>
        <v>40317.799999999996</v>
      </c>
      <c r="G13" s="76">
        <f>SUM(G14:G22)</f>
        <v>11685.999999999998</v>
      </c>
    </row>
    <row r="14" spans="1:7" ht="14.25">
      <c r="A14" s="15" t="s">
        <v>6</v>
      </c>
      <c r="B14" s="77">
        <f>D14+E14</f>
        <v>21050.300000000003</v>
      </c>
      <c r="C14" s="77">
        <f>F14+G14</f>
        <v>21050.300000000003</v>
      </c>
      <c r="D14" s="28">
        <v>16834.4</v>
      </c>
      <c r="E14" s="36">
        <v>4215.9</v>
      </c>
      <c r="F14" s="28">
        <v>16834.4</v>
      </c>
      <c r="G14" s="36">
        <v>4215.9</v>
      </c>
    </row>
    <row r="15" spans="1:7" ht="14.25">
      <c r="A15" s="16" t="s">
        <v>27</v>
      </c>
      <c r="B15" s="77">
        <f aca="true" t="shared" si="0" ref="B15:B22">D15+E15</f>
        <v>4933.6</v>
      </c>
      <c r="C15" s="77">
        <f aca="true" t="shared" si="1" ref="C15:C22">F15+G15</f>
        <v>4933.6</v>
      </c>
      <c r="D15" s="28">
        <v>3686.1</v>
      </c>
      <c r="E15" s="36">
        <v>1247.5</v>
      </c>
      <c r="F15" s="28">
        <v>3686.1</v>
      </c>
      <c r="G15" s="36">
        <v>1247.5</v>
      </c>
    </row>
    <row r="16" spans="1:7" ht="14.25">
      <c r="A16" s="15" t="s">
        <v>22</v>
      </c>
      <c r="B16" s="77">
        <f t="shared" si="0"/>
        <v>3263.9</v>
      </c>
      <c r="C16" s="77">
        <f t="shared" si="1"/>
        <v>3263.9</v>
      </c>
      <c r="D16" s="5">
        <v>2545.3</v>
      </c>
      <c r="E16" s="36">
        <v>718.6</v>
      </c>
      <c r="F16" s="5">
        <v>2545.3</v>
      </c>
      <c r="G16" s="36">
        <v>718.6</v>
      </c>
    </row>
    <row r="17" spans="1:7" ht="14.25">
      <c r="A17" s="16" t="s">
        <v>32</v>
      </c>
      <c r="B17" s="77">
        <f t="shared" si="0"/>
        <v>3437.9</v>
      </c>
      <c r="C17" s="77">
        <f t="shared" si="1"/>
        <v>3437.9</v>
      </c>
      <c r="D17" s="5">
        <v>2732.9</v>
      </c>
      <c r="E17" s="36">
        <v>705</v>
      </c>
      <c r="F17" s="5">
        <v>2732.9</v>
      </c>
      <c r="G17" s="36">
        <v>705</v>
      </c>
    </row>
    <row r="18" spans="1:7" ht="14.25">
      <c r="A18" s="16" t="s">
        <v>28</v>
      </c>
      <c r="B18" s="77">
        <f t="shared" si="0"/>
        <v>3408.5</v>
      </c>
      <c r="C18" s="77">
        <f t="shared" si="1"/>
        <v>3408.5</v>
      </c>
      <c r="D18" s="5">
        <v>2805.1</v>
      </c>
      <c r="E18" s="36">
        <v>603.4</v>
      </c>
      <c r="F18" s="5">
        <v>2805.1</v>
      </c>
      <c r="G18" s="36">
        <v>603.4</v>
      </c>
    </row>
    <row r="19" spans="1:7" ht="14.25">
      <c r="A19" s="16" t="s">
        <v>33</v>
      </c>
      <c r="B19" s="77">
        <f t="shared" si="0"/>
        <v>3376.9</v>
      </c>
      <c r="C19" s="77">
        <f t="shared" si="1"/>
        <v>3376.9</v>
      </c>
      <c r="D19" s="5">
        <v>2603.9</v>
      </c>
      <c r="E19" s="36">
        <v>773</v>
      </c>
      <c r="F19" s="5">
        <v>2603.9</v>
      </c>
      <c r="G19" s="36">
        <v>773</v>
      </c>
    </row>
    <row r="20" spans="1:7" ht="14.25">
      <c r="A20" s="16" t="s">
        <v>30</v>
      </c>
      <c r="B20" s="77">
        <f t="shared" si="0"/>
        <v>3339</v>
      </c>
      <c r="C20" s="77">
        <f t="shared" si="1"/>
        <v>3339</v>
      </c>
      <c r="D20" s="5">
        <v>2566</v>
      </c>
      <c r="E20" s="36">
        <v>773</v>
      </c>
      <c r="F20" s="5">
        <v>2566</v>
      </c>
      <c r="G20" s="36">
        <v>773</v>
      </c>
    </row>
    <row r="21" spans="1:7" ht="14.25">
      <c r="A21" s="16" t="s">
        <v>31</v>
      </c>
      <c r="B21" s="77">
        <f t="shared" si="0"/>
        <v>3766.8</v>
      </c>
      <c r="C21" s="77">
        <f t="shared" si="1"/>
        <v>3766.8</v>
      </c>
      <c r="D21" s="5">
        <v>2562.5</v>
      </c>
      <c r="E21" s="36">
        <v>1204.3</v>
      </c>
      <c r="F21" s="5">
        <v>2562.5</v>
      </c>
      <c r="G21" s="36">
        <v>1204.3</v>
      </c>
    </row>
    <row r="22" spans="1:7" ht="14.25">
      <c r="A22" s="46" t="s">
        <v>29</v>
      </c>
      <c r="B22" s="77">
        <f t="shared" si="0"/>
        <v>5426.9</v>
      </c>
      <c r="C22" s="77">
        <f t="shared" si="1"/>
        <v>5426.9</v>
      </c>
      <c r="D22" s="5">
        <v>3981.6</v>
      </c>
      <c r="E22" s="36">
        <v>1445.3</v>
      </c>
      <c r="F22" s="5">
        <v>3981.6</v>
      </c>
      <c r="G22" s="36">
        <v>1445.3</v>
      </c>
    </row>
  </sheetData>
  <sheetProtection/>
  <mergeCells count="11">
    <mergeCell ref="D8:E8"/>
    <mergeCell ref="F8:G8"/>
    <mergeCell ref="F9:G9"/>
    <mergeCell ref="F10:F11"/>
    <mergeCell ref="G10:G11"/>
    <mergeCell ref="A7:G7"/>
    <mergeCell ref="E10:E11"/>
    <mergeCell ref="D9:E9"/>
    <mergeCell ref="D10:D11"/>
    <mergeCell ref="A8:A12"/>
    <mergeCell ref="B8:C10"/>
  </mergeCells>
  <printOptions horizontalCentered="1"/>
  <pageMargins left="0.7874015748031497" right="0.3937007874015748" top="0.7874015748031497" bottom="0.7874015748031497" header="0.5118110236220472" footer="0.5118110236220472"/>
  <pageSetup fitToHeight="1"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theme="4" tint="0.39998000860214233"/>
  </sheetPr>
  <dimension ref="A1:C21"/>
  <sheetViews>
    <sheetView zoomScalePageLayoutView="0" workbookViewId="0" topLeftCell="A1">
      <selection activeCell="O7" sqref="O7"/>
    </sheetView>
  </sheetViews>
  <sheetFormatPr defaultColWidth="9.00390625" defaultRowHeight="12.75"/>
  <cols>
    <col min="1" max="1" width="55.125" style="0" customWidth="1"/>
    <col min="2" max="2" width="15.625" style="0" customWidth="1"/>
    <col min="3" max="3" width="13.875" style="0" customWidth="1"/>
  </cols>
  <sheetData>
    <row r="1" spans="2:3" ht="18">
      <c r="B1" s="50"/>
      <c r="C1" s="51" t="s">
        <v>53</v>
      </c>
    </row>
    <row r="2" spans="2:3" ht="15">
      <c r="B2" s="50"/>
      <c r="C2" s="51" t="s">
        <v>0</v>
      </c>
    </row>
    <row r="3" spans="2:3" ht="15">
      <c r="B3" s="50"/>
      <c r="C3" s="51" t="s">
        <v>104</v>
      </c>
    </row>
    <row r="4" spans="1:3" ht="17.25" customHeight="1">
      <c r="A4" s="164" t="s">
        <v>105</v>
      </c>
      <c r="B4" s="164"/>
      <c r="C4" s="164"/>
    </row>
    <row r="5" spans="1:2" ht="15">
      <c r="A5" s="6"/>
      <c r="B5" s="7"/>
    </row>
    <row r="6" spans="1:2" ht="15">
      <c r="A6" s="6"/>
      <c r="B6" s="7"/>
    </row>
    <row r="7" spans="1:3" ht="149.25" customHeight="1">
      <c r="A7" s="163" t="s">
        <v>108</v>
      </c>
      <c r="B7" s="163"/>
      <c r="C7" s="163"/>
    </row>
    <row r="8" spans="1:2" ht="15.75">
      <c r="A8" s="2"/>
      <c r="B8" s="2"/>
    </row>
    <row r="9" ht="14.25">
      <c r="C9" s="1" t="s">
        <v>3</v>
      </c>
    </row>
    <row r="10" spans="1:3" ht="21.75" customHeight="1">
      <c r="A10" s="8" t="s">
        <v>50</v>
      </c>
      <c r="B10" s="9" t="s">
        <v>66</v>
      </c>
      <c r="C10" s="9" t="s">
        <v>71</v>
      </c>
    </row>
    <row r="11" spans="1:3" ht="15.75">
      <c r="A11" s="40" t="s">
        <v>54</v>
      </c>
      <c r="B11" s="30">
        <f>SUM(B13:B21)</f>
        <v>100000</v>
      </c>
      <c r="C11" s="30">
        <f>SUM(C13:C21)</f>
        <v>100000</v>
      </c>
    </row>
    <row r="12" spans="1:3" ht="15" customHeight="1" hidden="1">
      <c r="A12" s="41" t="s">
        <v>2</v>
      </c>
      <c r="B12" s="42"/>
      <c r="C12" s="45"/>
    </row>
    <row r="13" spans="1:3" ht="15.75" customHeight="1">
      <c r="A13" s="17" t="s">
        <v>6</v>
      </c>
      <c r="B13" s="3"/>
      <c r="C13" s="45"/>
    </row>
    <row r="14" spans="1:3" ht="15" customHeight="1">
      <c r="A14" s="17" t="s">
        <v>27</v>
      </c>
      <c r="B14" s="3">
        <v>25298</v>
      </c>
      <c r="C14" s="101">
        <f>B14</f>
        <v>25298</v>
      </c>
    </row>
    <row r="15" spans="1:3" ht="13.5" customHeight="1">
      <c r="A15" s="18" t="s">
        <v>22</v>
      </c>
      <c r="B15" s="3"/>
      <c r="C15" s="3"/>
    </row>
    <row r="16" spans="1:3" ht="14.25">
      <c r="A16" s="18" t="s">
        <v>49</v>
      </c>
      <c r="B16" s="3">
        <v>17039</v>
      </c>
      <c r="C16" s="3">
        <f>B16</f>
        <v>17039</v>
      </c>
    </row>
    <row r="17" spans="1:3" ht="14.25">
      <c r="A17" s="18" t="s">
        <v>28</v>
      </c>
      <c r="B17" s="3">
        <v>11342</v>
      </c>
      <c r="C17" s="3">
        <f>B17</f>
        <v>11342</v>
      </c>
    </row>
    <row r="18" spans="1:3" ht="13.5" customHeight="1">
      <c r="A18" s="18" t="s">
        <v>33</v>
      </c>
      <c r="B18" s="3"/>
      <c r="C18" s="3"/>
    </row>
    <row r="19" spans="1:3" ht="17.25" customHeight="1">
      <c r="A19" s="18" t="s">
        <v>30</v>
      </c>
      <c r="B19" s="3"/>
      <c r="C19" s="3"/>
    </row>
    <row r="20" spans="1:3" ht="14.25">
      <c r="A20" s="18" t="s">
        <v>31</v>
      </c>
      <c r="B20" s="3">
        <v>18311</v>
      </c>
      <c r="C20" s="3">
        <f>B20</f>
        <v>18311</v>
      </c>
    </row>
    <row r="21" spans="1:3" ht="14.25">
      <c r="A21" s="18" t="s">
        <v>29</v>
      </c>
      <c r="B21" s="3">
        <v>28010</v>
      </c>
      <c r="C21" s="3">
        <f>B21</f>
        <v>28010</v>
      </c>
    </row>
  </sheetData>
  <sheetProtection/>
  <mergeCells count="2">
    <mergeCell ref="A4:C4"/>
    <mergeCell ref="A7:C7"/>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9" tint="0.39998000860214233"/>
  </sheetPr>
  <dimension ref="A1:D19"/>
  <sheetViews>
    <sheetView zoomScalePageLayoutView="0" workbookViewId="0" topLeftCell="A1">
      <selection activeCell="H27" sqref="H27"/>
    </sheetView>
  </sheetViews>
  <sheetFormatPr defaultColWidth="9.00390625" defaultRowHeight="12.75"/>
  <cols>
    <col min="1" max="1" width="51.25390625" style="0" customWidth="1"/>
    <col min="2" max="2" width="16.375" style="0" customWidth="1"/>
    <col min="3" max="3" width="17.875" style="0" customWidth="1"/>
    <col min="5" max="5" width="12.125" style="0" bestFit="1" customWidth="1"/>
  </cols>
  <sheetData>
    <row r="1" spans="1:4" ht="15">
      <c r="A1" s="19"/>
      <c r="C1" s="20" t="s">
        <v>12</v>
      </c>
      <c r="D1" s="22"/>
    </row>
    <row r="2" spans="1:4" ht="18">
      <c r="A2" s="19"/>
      <c r="B2" s="19"/>
      <c r="C2" s="20" t="s">
        <v>62</v>
      </c>
      <c r="D2" s="22"/>
    </row>
    <row r="3" spans="1:4" ht="15">
      <c r="A3" s="19"/>
      <c r="B3" s="19"/>
      <c r="C3" s="20"/>
      <c r="D3" s="22"/>
    </row>
    <row r="4" spans="1:4" ht="15" hidden="1">
      <c r="A4" s="19"/>
      <c r="B4" s="19"/>
      <c r="C4" s="20"/>
      <c r="D4" s="22"/>
    </row>
    <row r="5" spans="1:4" ht="15">
      <c r="A5" s="19"/>
      <c r="B5" s="19"/>
      <c r="C5" s="20"/>
      <c r="D5" s="22"/>
    </row>
    <row r="6" spans="1:4" ht="111" customHeight="1">
      <c r="A6" s="166" t="s">
        <v>95</v>
      </c>
      <c r="B6" s="166"/>
      <c r="C6" s="166"/>
      <c r="D6" s="22"/>
    </row>
    <row r="7" spans="1:4" ht="15.75">
      <c r="A7" s="21"/>
      <c r="B7" s="21"/>
      <c r="C7" s="21"/>
      <c r="D7" s="22"/>
    </row>
    <row r="8" spans="1:4" ht="14.25">
      <c r="A8" s="25"/>
      <c r="B8" s="25"/>
      <c r="C8" s="26" t="s">
        <v>5</v>
      </c>
      <c r="D8" s="22"/>
    </row>
    <row r="9" spans="1:3" ht="14.25">
      <c r="A9" s="24" t="s">
        <v>50</v>
      </c>
      <c r="B9" s="24" t="s">
        <v>66</v>
      </c>
      <c r="C9" s="24" t="s">
        <v>71</v>
      </c>
    </row>
    <row r="10" spans="1:3" ht="15">
      <c r="A10" s="27" t="s">
        <v>54</v>
      </c>
      <c r="B10" s="10">
        <f>SUM(B11:B19)</f>
        <v>1512266.2</v>
      </c>
      <c r="C10" s="10">
        <f>SUM(C11:C19)</f>
        <v>1512266.2</v>
      </c>
    </row>
    <row r="11" spans="1:3" ht="14.25">
      <c r="A11" s="15" t="s">
        <v>6</v>
      </c>
      <c r="B11" s="54">
        <v>967275.4</v>
      </c>
      <c r="C11" s="28">
        <v>967275.4</v>
      </c>
    </row>
    <row r="12" spans="1:3" ht="14.25">
      <c r="A12" s="16" t="s">
        <v>27</v>
      </c>
      <c r="B12" s="54">
        <v>118527.9</v>
      </c>
      <c r="C12" s="28">
        <v>118527.9</v>
      </c>
    </row>
    <row r="13" spans="1:3" ht="14.25">
      <c r="A13" s="15" t="s">
        <v>22</v>
      </c>
      <c r="B13" s="54">
        <v>70227.1</v>
      </c>
      <c r="C13" s="28">
        <v>70227.1</v>
      </c>
    </row>
    <row r="14" spans="1:3" ht="14.25">
      <c r="A14" s="16" t="s">
        <v>32</v>
      </c>
      <c r="B14" s="54">
        <v>38252.4</v>
      </c>
      <c r="C14" s="28">
        <v>38252.4</v>
      </c>
    </row>
    <row r="15" spans="1:3" ht="14.25">
      <c r="A15" s="16" t="s">
        <v>28</v>
      </c>
      <c r="B15" s="54">
        <v>32018.9</v>
      </c>
      <c r="C15" s="28">
        <v>32018.9</v>
      </c>
    </row>
    <row r="16" spans="1:3" ht="14.25">
      <c r="A16" s="16" t="s">
        <v>33</v>
      </c>
      <c r="B16" s="54">
        <v>65545.3</v>
      </c>
      <c r="C16" s="28">
        <v>65545.3</v>
      </c>
    </row>
    <row r="17" spans="1:3" ht="14.25">
      <c r="A17" s="16" t="s">
        <v>30</v>
      </c>
      <c r="B17" s="54">
        <v>44953.3</v>
      </c>
      <c r="C17" s="28">
        <v>44953.3</v>
      </c>
    </row>
    <row r="18" spans="1:3" ht="14.25">
      <c r="A18" s="16" t="s">
        <v>31</v>
      </c>
      <c r="B18" s="54">
        <v>81422.7</v>
      </c>
      <c r="C18" s="28">
        <v>81422.7</v>
      </c>
    </row>
    <row r="19" spans="1:3" ht="14.25">
      <c r="A19" s="46" t="s">
        <v>29</v>
      </c>
      <c r="B19" s="85">
        <v>94043.2</v>
      </c>
      <c r="C19" s="28">
        <v>94043.2</v>
      </c>
    </row>
  </sheetData>
  <sheetProtection/>
  <mergeCells count="1">
    <mergeCell ref="A6:C6"/>
  </mergeCell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theme="9" tint="0.39998000860214233"/>
  </sheetPr>
  <dimension ref="A1:C15"/>
  <sheetViews>
    <sheetView view="pageBreakPreview" zoomScaleSheetLayoutView="100" zoomScalePageLayoutView="0" workbookViewId="0" topLeftCell="A1">
      <selection activeCell="C12" sqref="C12"/>
    </sheetView>
  </sheetViews>
  <sheetFormatPr defaultColWidth="9.00390625" defaultRowHeight="12.75"/>
  <cols>
    <col min="1" max="1" width="53.125" style="0" customWidth="1"/>
    <col min="2" max="2" width="17.625" style="0" customWidth="1"/>
    <col min="3" max="3" width="13.00390625" style="0" customWidth="1"/>
  </cols>
  <sheetData>
    <row r="1" spans="1:3" ht="15">
      <c r="A1" s="19"/>
      <c r="C1" s="20" t="s">
        <v>7</v>
      </c>
    </row>
    <row r="2" spans="1:3" ht="18">
      <c r="A2" s="19"/>
      <c r="C2" s="20" t="s">
        <v>62</v>
      </c>
    </row>
    <row r="3" spans="1:3" ht="15">
      <c r="A3" s="19"/>
      <c r="C3" s="20"/>
    </row>
    <row r="4" ht="15">
      <c r="A4" s="19"/>
    </row>
    <row r="5" ht="15">
      <c r="A5" s="19"/>
    </row>
    <row r="6" spans="1:3" ht="15" customHeight="1">
      <c r="A6" s="166" t="s">
        <v>77</v>
      </c>
      <c r="B6" s="166"/>
      <c r="C6" s="166"/>
    </row>
    <row r="7" spans="1:3" ht="151.5" customHeight="1">
      <c r="A7" s="166"/>
      <c r="B7" s="166"/>
      <c r="C7" s="166"/>
    </row>
    <row r="8" spans="1:3" ht="15" customHeight="1">
      <c r="A8" s="25"/>
      <c r="C8" s="26" t="s">
        <v>5</v>
      </c>
    </row>
    <row r="9" spans="1:3" ht="14.25">
      <c r="A9" s="24" t="s">
        <v>50</v>
      </c>
      <c r="B9" s="88" t="s">
        <v>66</v>
      </c>
      <c r="C9" s="88" t="s">
        <v>71</v>
      </c>
    </row>
    <row r="10" spans="1:3" ht="15">
      <c r="A10" s="27" t="s">
        <v>54</v>
      </c>
      <c r="B10" s="48">
        <f>SUM(B11:B15)</f>
        <v>1778.1000000000001</v>
      </c>
      <c r="C10" s="48">
        <f>SUM(C11:C15)</f>
        <v>1778.1000000000001</v>
      </c>
    </row>
    <row r="11" spans="1:3" ht="14.25">
      <c r="A11" s="15" t="s">
        <v>6</v>
      </c>
      <c r="B11" s="87">
        <v>888.6</v>
      </c>
      <c r="C11" s="36">
        <v>888.6</v>
      </c>
    </row>
    <row r="12" spans="1:3" ht="14.25">
      <c r="A12" s="16" t="s">
        <v>27</v>
      </c>
      <c r="B12" s="87">
        <v>274.7</v>
      </c>
      <c r="C12" s="36">
        <v>274.7</v>
      </c>
    </row>
    <row r="13" spans="1:3" ht="14.25">
      <c r="A13" s="15" t="s">
        <v>22</v>
      </c>
      <c r="B13" s="49">
        <v>273.7</v>
      </c>
      <c r="C13" s="36">
        <v>273.7</v>
      </c>
    </row>
    <row r="14" spans="1:3" ht="14.25">
      <c r="A14" s="16" t="s">
        <v>32</v>
      </c>
      <c r="B14" s="87">
        <v>102.2</v>
      </c>
      <c r="C14" s="36">
        <v>102.2</v>
      </c>
    </row>
    <row r="15" spans="1:3" ht="14.25">
      <c r="A15" s="46" t="s">
        <v>29</v>
      </c>
      <c r="B15" s="36">
        <v>238.9</v>
      </c>
      <c r="C15" s="36">
        <v>238.9</v>
      </c>
    </row>
  </sheetData>
  <sheetProtection/>
  <mergeCells count="1">
    <mergeCell ref="A6:C7"/>
  </mergeCells>
  <printOptions horizontalCentered="1"/>
  <pageMargins left="0.7874015748031497" right="0.3937007874015748" top="0.7874015748031497" bottom="0.7874015748031497" header="0.5118110236220472" footer="0.5118110236220472"/>
  <pageSetup horizontalDpi="600" verticalDpi="600" orientation="portrait" paperSize="9" r:id="rId1"/>
  <colBreaks count="1" manualBreakCount="1">
    <brk id="3" max="19" man="1"/>
  </colBreaks>
</worksheet>
</file>

<file path=xl/worksheets/sheet32.xml><?xml version="1.0" encoding="utf-8"?>
<worksheet xmlns="http://schemas.openxmlformats.org/spreadsheetml/2006/main" xmlns:r="http://schemas.openxmlformats.org/officeDocument/2006/relationships">
  <sheetPr>
    <tabColor theme="9" tint="0.39998000860214233"/>
  </sheetPr>
  <dimension ref="A1:D20"/>
  <sheetViews>
    <sheetView view="pageBreakPreview" zoomScaleSheetLayoutView="100" zoomScalePageLayoutView="0" workbookViewId="0" topLeftCell="A1">
      <selection activeCell="B10" sqref="B10"/>
    </sheetView>
  </sheetViews>
  <sheetFormatPr defaultColWidth="9.00390625" defaultRowHeight="12.75"/>
  <cols>
    <col min="1" max="1" width="49.875" style="0" customWidth="1"/>
    <col min="2" max="2" width="15.00390625" style="0" customWidth="1"/>
    <col min="3" max="3" width="11.875" style="0" customWidth="1"/>
    <col min="4" max="4" width="12.125" style="0" bestFit="1" customWidth="1"/>
  </cols>
  <sheetData>
    <row r="1" spans="1:3" ht="15">
      <c r="A1" s="19"/>
      <c r="C1" s="20" t="s">
        <v>13</v>
      </c>
    </row>
    <row r="2" spans="1:3" ht="18">
      <c r="A2" s="19"/>
      <c r="C2" s="20" t="s">
        <v>62</v>
      </c>
    </row>
    <row r="3" spans="1:3" ht="15">
      <c r="A3" s="19"/>
      <c r="B3" s="20"/>
      <c r="C3" s="22"/>
    </row>
    <row r="4" spans="1:3" ht="15" hidden="1">
      <c r="A4" s="19"/>
      <c r="B4" s="20"/>
      <c r="C4" s="22"/>
    </row>
    <row r="5" spans="1:3" ht="15">
      <c r="A5" s="19"/>
      <c r="B5" s="20"/>
      <c r="C5" s="22"/>
    </row>
    <row r="6" spans="1:3" ht="123" customHeight="1">
      <c r="A6" s="175" t="s">
        <v>78</v>
      </c>
      <c r="B6" s="175"/>
      <c r="C6" s="175"/>
    </row>
    <row r="7" spans="1:3" ht="15.75">
      <c r="A7" s="21"/>
      <c r="B7" s="21"/>
      <c r="C7" s="22"/>
    </row>
    <row r="8" spans="1:3" ht="14.25">
      <c r="A8" s="25"/>
      <c r="C8" s="26" t="s">
        <v>5</v>
      </c>
    </row>
    <row r="9" spans="1:3" ht="24" customHeight="1">
      <c r="A9" s="24" t="s">
        <v>50</v>
      </c>
      <c r="B9" s="78" t="s">
        <v>66</v>
      </c>
      <c r="C9" s="78" t="s">
        <v>71</v>
      </c>
    </row>
    <row r="10" spans="1:3" ht="15.75">
      <c r="A10" s="27" t="s">
        <v>54</v>
      </c>
      <c r="B10" s="147">
        <f>SUM(B11:B19)</f>
        <v>11314.2</v>
      </c>
      <c r="C10" s="147">
        <f>SUM(C11:C19)</f>
        <v>11314.2</v>
      </c>
    </row>
    <row r="11" spans="1:3" ht="15">
      <c r="A11" s="15" t="s">
        <v>6</v>
      </c>
      <c r="B11" s="148">
        <v>2355.5</v>
      </c>
      <c r="C11" s="148">
        <v>2355.5</v>
      </c>
    </row>
    <row r="12" spans="1:3" ht="15">
      <c r="A12" s="16" t="s">
        <v>27</v>
      </c>
      <c r="B12" s="148">
        <v>1277.8</v>
      </c>
      <c r="C12" s="148">
        <v>1277.8</v>
      </c>
    </row>
    <row r="13" spans="1:3" ht="15">
      <c r="A13" s="15" t="s">
        <v>22</v>
      </c>
      <c r="B13" s="148">
        <v>1106.2</v>
      </c>
      <c r="C13" s="148">
        <v>1106.2</v>
      </c>
    </row>
    <row r="14" spans="1:3" ht="15">
      <c r="A14" s="16" t="s">
        <v>32</v>
      </c>
      <c r="B14" s="148">
        <v>1145.1</v>
      </c>
      <c r="C14" s="148">
        <v>1145.1</v>
      </c>
    </row>
    <row r="15" spans="1:3" ht="15">
      <c r="A15" s="16" t="s">
        <v>28</v>
      </c>
      <c r="B15" s="148">
        <v>1082.1</v>
      </c>
      <c r="C15" s="148">
        <v>1082.1</v>
      </c>
    </row>
    <row r="16" spans="1:3" ht="15">
      <c r="A16" s="16" t="s">
        <v>33</v>
      </c>
      <c r="B16" s="148">
        <v>1027.3</v>
      </c>
      <c r="C16" s="148">
        <v>1027.3</v>
      </c>
    </row>
    <row r="17" spans="1:3" ht="15">
      <c r="A17" s="16" t="s">
        <v>30</v>
      </c>
      <c r="B17" s="148">
        <v>1086.3</v>
      </c>
      <c r="C17" s="148">
        <v>1086.3</v>
      </c>
    </row>
    <row r="18" spans="1:3" ht="15">
      <c r="A18" s="16" t="s">
        <v>31</v>
      </c>
      <c r="B18" s="148">
        <v>1039.1</v>
      </c>
      <c r="C18" s="148">
        <v>1039.1</v>
      </c>
    </row>
    <row r="19" spans="1:4" ht="15">
      <c r="A19" s="46" t="s">
        <v>29</v>
      </c>
      <c r="B19" s="148">
        <v>1194.8</v>
      </c>
      <c r="C19" s="148">
        <v>1194.8</v>
      </c>
      <c r="D19" s="35"/>
    </row>
    <row r="20" spans="1:2" ht="14.25">
      <c r="A20" s="12"/>
      <c r="B20" s="12"/>
    </row>
  </sheetData>
  <sheetProtection/>
  <mergeCells count="1">
    <mergeCell ref="A6:C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theme="9" tint="0.39998000860214233"/>
    <pageSetUpPr fitToPage="1"/>
  </sheetPr>
  <dimension ref="A1:G9"/>
  <sheetViews>
    <sheetView zoomScalePageLayoutView="0" workbookViewId="0" topLeftCell="A1">
      <selection activeCell="C1" sqref="C1:C2"/>
    </sheetView>
  </sheetViews>
  <sheetFormatPr defaultColWidth="9.00390625" defaultRowHeight="12.75"/>
  <cols>
    <col min="1" max="1" width="46.625" style="0" customWidth="1"/>
    <col min="2" max="2" width="18.00390625" style="0" customWidth="1"/>
    <col min="3" max="3" width="15.25390625" style="0" customWidth="1"/>
  </cols>
  <sheetData>
    <row r="1" ht="15">
      <c r="C1" s="20" t="s">
        <v>20</v>
      </c>
    </row>
    <row r="2" ht="18">
      <c r="C2" s="20" t="s">
        <v>62</v>
      </c>
    </row>
    <row r="3" ht="15">
      <c r="G3" s="20"/>
    </row>
    <row r="4" spans="1:3" ht="89.25" customHeight="1">
      <c r="A4" s="166" t="s">
        <v>79</v>
      </c>
      <c r="B4" s="166"/>
      <c r="C4" s="166"/>
    </row>
    <row r="5" spans="1:3" ht="15.75">
      <c r="A5" s="21"/>
      <c r="B5" s="21"/>
      <c r="C5" s="22"/>
    </row>
    <row r="6" spans="1:3" ht="15">
      <c r="A6" s="32"/>
      <c r="C6" s="33" t="s">
        <v>4</v>
      </c>
    </row>
    <row r="7" spans="1:3" ht="14.25">
      <c r="A7" s="24" t="s">
        <v>50</v>
      </c>
      <c r="B7" s="29" t="s">
        <v>66</v>
      </c>
      <c r="C7" s="29" t="s">
        <v>71</v>
      </c>
    </row>
    <row r="8" spans="1:3" ht="15">
      <c r="A8" s="31" t="s">
        <v>26</v>
      </c>
      <c r="B8" s="122">
        <f>SUM(B9:B12)</f>
        <v>213.2</v>
      </c>
      <c r="C8" s="122">
        <f>SUM(C9:C12)</f>
        <v>222.5</v>
      </c>
    </row>
    <row r="9" spans="1:3" ht="14.25">
      <c r="A9" s="16" t="s">
        <v>6</v>
      </c>
      <c r="B9" s="123">
        <v>213.2</v>
      </c>
      <c r="C9" s="124">
        <v>222.5</v>
      </c>
    </row>
  </sheetData>
  <sheetProtection/>
  <mergeCells count="1">
    <mergeCell ref="A4:C4"/>
  </mergeCells>
  <printOptions/>
  <pageMargins left="0.7" right="0.7" top="0.75" bottom="0.75" header="0.3" footer="0.3"/>
  <pageSetup fitToHeight="0"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theme="9" tint="0.39998000860214233"/>
    <pageSetUpPr fitToPage="1"/>
  </sheetPr>
  <dimension ref="A1:C14"/>
  <sheetViews>
    <sheetView zoomScalePageLayoutView="0" workbookViewId="0" topLeftCell="A1">
      <selection activeCell="A6" sqref="A6:C6"/>
    </sheetView>
  </sheetViews>
  <sheetFormatPr defaultColWidth="9.00390625" defaultRowHeight="12.75"/>
  <cols>
    <col min="1" max="1" width="51.625" style="0" customWidth="1"/>
    <col min="2" max="2" width="19.75390625" style="0" customWidth="1"/>
    <col min="3" max="3" width="18.375" style="0" customWidth="1"/>
  </cols>
  <sheetData>
    <row r="1" spans="1:3" ht="15">
      <c r="A1" s="19"/>
      <c r="C1" s="20" t="s">
        <v>39</v>
      </c>
    </row>
    <row r="2" spans="1:3" ht="18">
      <c r="A2" s="19"/>
      <c r="C2" s="20" t="s">
        <v>62</v>
      </c>
    </row>
    <row r="3" spans="1:2" ht="15">
      <c r="A3" s="19"/>
      <c r="B3" s="20"/>
    </row>
    <row r="4" spans="1:2" ht="15">
      <c r="A4" s="19"/>
      <c r="B4" s="20"/>
    </row>
    <row r="5" spans="1:2" ht="15">
      <c r="A5" s="19"/>
      <c r="B5" s="20"/>
    </row>
    <row r="6" spans="1:3" ht="172.5" customHeight="1">
      <c r="A6" s="166" t="s">
        <v>102</v>
      </c>
      <c r="B6" s="166"/>
      <c r="C6" s="166"/>
    </row>
    <row r="7" spans="1:2" ht="15.75">
      <c r="A7" s="21"/>
      <c r="B7" s="21"/>
    </row>
    <row r="8" spans="1:3" ht="14.25">
      <c r="A8" s="25"/>
      <c r="C8" s="26" t="s">
        <v>5</v>
      </c>
    </row>
    <row r="9" spans="1:3" ht="14.25">
      <c r="A9" s="24" t="s">
        <v>50</v>
      </c>
      <c r="B9" s="24" t="s">
        <v>66</v>
      </c>
      <c r="C9" s="128" t="s">
        <v>71</v>
      </c>
    </row>
    <row r="10" spans="1:3" ht="15">
      <c r="A10" s="27" t="s">
        <v>54</v>
      </c>
      <c r="B10" s="121">
        <f>SUM(B11:B14)</f>
        <v>1381.8</v>
      </c>
      <c r="C10" s="145">
        <v>1381.8</v>
      </c>
    </row>
    <row r="11" spans="1:3" ht="14.25">
      <c r="A11" s="15" t="s">
        <v>6</v>
      </c>
      <c r="B11" s="144">
        <v>1312.2</v>
      </c>
      <c r="C11" s="128">
        <v>1312.2</v>
      </c>
    </row>
    <row r="12" spans="1:3" ht="14.25">
      <c r="A12" s="16" t="s">
        <v>27</v>
      </c>
      <c r="B12" s="144">
        <v>22.6</v>
      </c>
      <c r="C12" s="128">
        <v>22.6</v>
      </c>
    </row>
    <row r="13" spans="1:3" ht="14.25">
      <c r="A13" s="16" t="s">
        <v>32</v>
      </c>
      <c r="B13" s="144">
        <v>24.4</v>
      </c>
      <c r="C13" s="128">
        <v>24.4</v>
      </c>
    </row>
    <row r="14" spans="1:3" ht="14.25">
      <c r="A14" s="16" t="s">
        <v>31</v>
      </c>
      <c r="B14" s="144">
        <v>22.6</v>
      </c>
      <c r="C14" s="128">
        <v>22.6</v>
      </c>
    </row>
  </sheetData>
  <sheetProtection/>
  <mergeCells count="1">
    <mergeCell ref="A6:C6"/>
  </mergeCells>
  <printOptions/>
  <pageMargins left="0.7" right="0.7" top="0.75" bottom="0.75" header="0.3" footer="0.3"/>
  <pageSetup fitToHeight="0" fitToWidth="1" horizontalDpi="600" verticalDpi="600" orientation="portrait" paperSize="9" scale="99" r:id="rId1"/>
</worksheet>
</file>

<file path=xl/worksheets/sheet35.xml><?xml version="1.0" encoding="utf-8"?>
<worksheet xmlns="http://schemas.openxmlformats.org/spreadsheetml/2006/main" xmlns:r="http://schemas.openxmlformats.org/officeDocument/2006/relationships">
  <sheetPr>
    <tabColor theme="9" tint="0.39998000860214233"/>
    <pageSetUpPr fitToPage="1"/>
  </sheetPr>
  <dimension ref="A1:C20"/>
  <sheetViews>
    <sheetView zoomScalePageLayoutView="0" workbookViewId="0" topLeftCell="A1">
      <selection activeCell="S21" sqref="S21"/>
    </sheetView>
  </sheetViews>
  <sheetFormatPr defaultColWidth="9.00390625" defaultRowHeight="12.75"/>
  <cols>
    <col min="1" max="1" width="54.125" style="0" customWidth="1"/>
    <col min="2" max="2" width="14.625" style="0" customWidth="1"/>
    <col min="3" max="3" width="11.75390625" style="0" customWidth="1"/>
  </cols>
  <sheetData>
    <row r="1" ht="15">
      <c r="C1" s="20" t="s">
        <v>40</v>
      </c>
    </row>
    <row r="2" ht="18">
      <c r="C2" s="20" t="s">
        <v>62</v>
      </c>
    </row>
    <row r="5" spans="1:3" s="109" customFormat="1" ht="81.75" customHeight="1">
      <c r="A5" s="194" t="s">
        <v>111</v>
      </c>
      <c r="B5" s="194"/>
      <c r="C5" s="194"/>
    </row>
    <row r="6" spans="1:2" ht="14.25">
      <c r="A6" s="12"/>
      <c r="B6" s="12"/>
    </row>
    <row r="7" spans="1:3" ht="14.25">
      <c r="A7" s="12"/>
      <c r="B7" s="12"/>
      <c r="C7" s="38" t="s">
        <v>25</v>
      </c>
    </row>
    <row r="8" spans="1:3" ht="12.75" customHeight="1">
      <c r="A8" s="195" t="s">
        <v>50</v>
      </c>
      <c r="B8" s="198" t="s">
        <v>66</v>
      </c>
      <c r="C8" s="198" t="s">
        <v>71</v>
      </c>
    </row>
    <row r="9" spans="1:3" ht="12.75" customHeight="1">
      <c r="A9" s="196"/>
      <c r="B9" s="199"/>
      <c r="C9" s="199"/>
    </row>
    <row r="10" spans="1:3" ht="12.75" customHeight="1">
      <c r="A10" s="197"/>
      <c r="B10" s="200"/>
      <c r="C10" s="200"/>
    </row>
    <row r="11" spans="1:3" ht="15">
      <c r="A11" s="37" t="s">
        <v>26</v>
      </c>
      <c r="B11" s="39">
        <f>SUM(B12:B20)</f>
        <v>10000</v>
      </c>
      <c r="C11" s="39">
        <f>SUM(C12:C20)</f>
        <v>10000</v>
      </c>
    </row>
    <row r="12" spans="1:3" ht="14.25">
      <c r="A12" s="11" t="s">
        <v>6</v>
      </c>
      <c r="B12" s="36">
        <v>2192</v>
      </c>
      <c r="C12" s="36">
        <v>2192</v>
      </c>
    </row>
    <row r="13" spans="1:3" ht="14.25">
      <c r="A13" s="15" t="s">
        <v>27</v>
      </c>
      <c r="B13" s="36">
        <v>976</v>
      </c>
      <c r="C13" s="36">
        <v>976</v>
      </c>
    </row>
    <row r="14" spans="1:3" ht="14.25">
      <c r="A14" s="15" t="s">
        <v>22</v>
      </c>
      <c r="B14" s="36">
        <v>976</v>
      </c>
      <c r="C14" s="36">
        <v>976</v>
      </c>
    </row>
    <row r="15" spans="1:3" ht="14.25">
      <c r="A15" s="15" t="s">
        <v>37</v>
      </c>
      <c r="B15" s="36">
        <v>976</v>
      </c>
      <c r="C15" s="36">
        <v>976</v>
      </c>
    </row>
    <row r="16" spans="1:3" ht="14.25">
      <c r="A16" s="15" t="s">
        <v>28</v>
      </c>
      <c r="B16" s="36">
        <v>976</v>
      </c>
      <c r="C16" s="36">
        <v>976</v>
      </c>
    </row>
    <row r="17" spans="1:3" ht="14.25">
      <c r="A17" s="16" t="s">
        <v>38</v>
      </c>
      <c r="B17" s="36">
        <v>976</v>
      </c>
      <c r="C17" s="36">
        <v>976</v>
      </c>
    </row>
    <row r="18" spans="1:3" ht="14.25">
      <c r="A18" s="16" t="s">
        <v>30</v>
      </c>
      <c r="B18" s="36">
        <v>976</v>
      </c>
      <c r="C18" s="36">
        <v>976</v>
      </c>
    </row>
    <row r="19" spans="1:3" ht="14.25">
      <c r="A19" s="16" t="s">
        <v>31</v>
      </c>
      <c r="B19" s="36">
        <v>976</v>
      </c>
      <c r="C19" s="36">
        <v>976</v>
      </c>
    </row>
    <row r="20" spans="1:3" ht="14.25">
      <c r="A20" s="16" t="s">
        <v>29</v>
      </c>
      <c r="B20" s="36">
        <v>976</v>
      </c>
      <c r="C20" s="36">
        <v>976</v>
      </c>
    </row>
  </sheetData>
  <sheetProtection/>
  <mergeCells count="4">
    <mergeCell ref="A5:C5"/>
    <mergeCell ref="A8:A10"/>
    <mergeCell ref="B8:B10"/>
    <mergeCell ref="C8:C10"/>
  </mergeCells>
  <printOptions/>
  <pageMargins left="0.7" right="0.7" top="0.75" bottom="0.75" header="0.3" footer="0.3"/>
  <pageSetup fitToHeight="0" fitToWidth="1"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theme="9" tint="0.39998000860214233"/>
    <pageSetUpPr fitToPage="1"/>
  </sheetPr>
  <dimension ref="A1:K22"/>
  <sheetViews>
    <sheetView tabSelected="1" zoomScalePageLayoutView="0" workbookViewId="0" topLeftCell="A10">
      <selection activeCell="J28" sqref="J28"/>
    </sheetView>
  </sheetViews>
  <sheetFormatPr defaultColWidth="9.00390625" defaultRowHeight="12.75"/>
  <cols>
    <col min="1" max="1" width="42.875" style="0" customWidth="1"/>
    <col min="2" max="2" width="15.00390625" style="0" customWidth="1"/>
    <col min="3" max="3" width="26.75390625" style="0" customWidth="1"/>
    <col min="4" max="4" width="27.25390625" style="0" customWidth="1"/>
    <col min="5" max="5" width="13.375" style="0" customWidth="1"/>
    <col min="6" max="6" width="25.875" style="0" customWidth="1"/>
    <col min="7" max="7" width="32.375" style="0" customWidth="1"/>
  </cols>
  <sheetData>
    <row r="1" spans="6:7" ht="16.5">
      <c r="F1" s="96"/>
      <c r="G1" s="100" t="s">
        <v>63</v>
      </c>
    </row>
    <row r="2" spans="6:7" ht="15">
      <c r="F2" s="96"/>
      <c r="G2" s="100" t="s">
        <v>0</v>
      </c>
    </row>
    <row r="3" spans="6:7" ht="15">
      <c r="F3" s="96"/>
      <c r="G3" s="100" t="s">
        <v>104</v>
      </c>
    </row>
    <row r="4" spans="5:7" ht="15" customHeight="1">
      <c r="E4" s="53"/>
      <c r="F4" s="201" t="s">
        <v>110</v>
      </c>
      <c r="G4" s="201"/>
    </row>
    <row r="5" spans="5:7" ht="15" customHeight="1">
      <c r="E5" s="53"/>
      <c r="G5" s="53"/>
    </row>
    <row r="6" ht="15">
      <c r="G6" s="20" t="s">
        <v>8</v>
      </c>
    </row>
    <row r="7" spans="1:2" ht="15">
      <c r="A7" s="19"/>
      <c r="B7" s="20"/>
    </row>
    <row r="8" spans="1:7" ht="63.75" customHeight="1">
      <c r="A8" s="166" t="s">
        <v>73</v>
      </c>
      <c r="B8" s="166"/>
      <c r="C8" s="166"/>
      <c r="D8" s="166"/>
      <c r="E8" s="166"/>
      <c r="F8" s="166"/>
      <c r="G8" s="166"/>
    </row>
    <row r="9" spans="1:7" ht="15">
      <c r="A9" s="19"/>
      <c r="B9" s="6"/>
      <c r="C9" s="6"/>
      <c r="D9" s="20"/>
      <c r="E9" s="6"/>
      <c r="F9" s="6"/>
      <c r="G9" s="20" t="s">
        <v>25</v>
      </c>
    </row>
    <row r="10" spans="1:7" ht="35.25" customHeight="1">
      <c r="A10" s="185" t="s">
        <v>50</v>
      </c>
      <c r="B10" s="185" t="s">
        <v>66</v>
      </c>
      <c r="C10" s="189" t="s">
        <v>55</v>
      </c>
      <c r="D10" s="189"/>
      <c r="E10" s="185" t="s">
        <v>71</v>
      </c>
      <c r="F10" s="189" t="s">
        <v>55</v>
      </c>
      <c r="G10" s="189"/>
    </row>
    <row r="11" spans="1:7" ht="71.25">
      <c r="A11" s="185"/>
      <c r="B11" s="185"/>
      <c r="C11" s="99" t="s">
        <v>57</v>
      </c>
      <c r="D11" s="99" t="s">
        <v>58</v>
      </c>
      <c r="E11" s="185"/>
      <c r="F11" s="99" t="s">
        <v>57</v>
      </c>
      <c r="G11" s="99" t="s">
        <v>58</v>
      </c>
    </row>
    <row r="12" spans="1:11" ht="192" customHeight="1">
      <c r="A12" s="185"/>
      <c r="B12" s="185"/>
      <c r="C12" s="24" t="s">
        <v>56</v>
      </c>
      <c r="D12" s="78" t="s">
        <v>70</v>
      </c>
      <c r="E12" s="185"/>
      <c r="F12" s="24" t="s">
        <v>56</v>
      </c>
      <c r="G12" s="78" t="s">
        <v>70</v>
      </c>
      <c r="K12" t="s">
        <v>52</v>
      </c>
    </row>
    <row r="13" spans="1:7" ht="15">
      <c r="A13" s="27" t="s">
        <v>54</v>
      </c>
      <c r="B13" s="75">
        <f>C13+D13</f>
        <v>103712.5</v>
      </c>
      <c r="C13" s="76">
        <f>SUM(C14:C22)</f>
        <v>91184.2</v>
      </c>
      <c r="D13" s="76">
        <f>SUM(D14:D22)</f>
        <v>12528.3</v>
      </c>
      <c r="E13" s="75">
        <f>F13+G13</f>
        <v>103712.5</v>
      </c>
      <c r="F13" s="76">
        <f>SUM(F14:F22)</f>
        <v>91184.2</v>
      </c>
      <c r="G13" s="76">
        <f>SUM(G14:G22)</f>
        <v>12528.3</v>
      </c>
    </row>
    <row r="14" spans="1:7" ht="14.25">
      <c r="A14" s="15" t="s">
        <v>6</v>
      </c>
      <c r="B14" s="77">
        <f aca="true" t="shared" si="0" ref="B14:B22">C14+D14</f>
        <v>8604.6</v>
      </c>
      <c r="C14" s="28">
        <v>7533.9</v>
      </c>
      <c r="D14" s="36">
        <v>1070.7</v>
      </c>
      <c r="E14" s="77">
        <f aca="true" t="shared" si="1" ref="E14:E22">F14+G14</f>
        <v>8604.6</v>
      </c>
      <c r="F14" s="28">
        <v>7533.9</v>
      </c>
      <c r="G14" s="36">
        <v>1070.7</v>
      </c>
    </row>
    <row r="15" spans="1:7" ht="14.25">
      <c r="A15" s="16" t="s">
        <v>27</v>
      </c>
      <c r="B15" s="77">
        <f t="shared" si="0"/>
        <v>20653.199999999997</v>
      </c>
      <c r="C15" s="28">
        <v>17850.1</v>
      </c>
      <c r="D15" s="36">
        <v>2803.1</v>
      </c>
      <c r="E15" s="77">
        <f t="shared" si="1"/>
        <v>20653.199999999997</v>
      </c>
      <c r="F15" s="28">
        <v>17850.1</v>
      </c>
      <c r="G15" s="36">
        <v>2803.1</v>
      </c>
    </row>
    <row r="16" spans="1:7" ht="14.25">
      <c r="A16" s="15" t="s">
        <v>22</v>
      </c>
      <c r="B16" s="77">
        <f t="shared" si="0"/>
        <v>11367.5</v>
      </c>
      <c r="C16" s="5">
        <v>9652.9</v>
      </c>
      <c r="D16" s="36">
        <v>1714.6</v>
      </c>
      <c r="E16" s="77">
        <f t="shared" si="1"/>
        <v>11367.5</v>
      </c>
      <c r="F16" s="5">
        <v>9652.9</v>
      </c>
      <c r="G16" s="36">
        <v>1714.6</v>
      </c>
    </row>
    <row r="17" spans="1:7" ht="14.25">
      <c r="A17" s="16" t="s">
        <v>32</v>
      </c>
      <c r="B17" s="77">
        <f t="shared" si="0"/>
        <v>4456.7</v>
      </c>
      <c r="C17" s="5">
        <v>3817.5</v>
      </c>
      <c r="D17" s="36">
        <v>639.2</v>
      </c>
      <c r="E17" s="77">
        <f t="shared" si="1"/>
        <v>4456.7</v>
      </c>
      <c r="F17" s="5">
        <v>3817.5</v>
      </c>
      <c r="G17" s="36">
        <v>639.2</v>
      </c>
    </row>
    <row r="18" spans="1:7" ht="14.25">
      <c r="A18" s="16" t="s">
        <v>28</v>
      </c>
      <c r="B18" s="77">
        <f t="shared" si="0"/>
        <v>7308.099999999999</v>
      </c>
      <c r="C18" s="5">
        <v>6494.7</v>
      </c>
      <c r="D18" s="36">
        <v>813.4</v>
      </c>
      <c r="E18" s="77">
        <f t="shared" si="1"/>
        <v>7308.099999999999</v>
      </c>
      <c r="F18" s="5">
        <v>6494.7</v>
      </c>
      <c r="G18" s="36">
        <v>813.4</v>
      </c>
    </row>
    <row r="19" spans="1:7" ht="14.25">
      <c r="A19" s="16" t="s">
        <v>33</v>
      </c>
      <c r="B19" s="77">
        <f t="shared" si="0"/>
        <v>13856.699999999999</v>
      </c>
      <c r="C19" s="5">
        <v>12745.8</v>
      </c>
      <c r="D19" s="36">
        <v>1110.9</v>
      </c>
      <c r="E19" s="77">
        <f t="shared" si="1"/>
        <v>13856.699999999999</v>
      </c>
      <c r="F19" s="5">
        <v>12745.8</v>
      </c>
      <c r="G19" s="36">
        <v>1110.9</v>
      </c>
    </row>
    <row r="20" spans="1:7" ht="14.25">
      <c r="A20" s="16" t="s">
        <v>30</v>
      </c>
      <c r="B20" s="77">
        <f t="shared" si="0"/>
        <v>8179.9</v>
      </c>
      <c r="C20" s="5">
        <v>7453.7</v>
      </c>
      <c r="D20" s="36">
        <v>726.2</v>
      </c>
      <c r="E20" s="77">
        <f t="shared" si="1"/>
        <v>8179.9</v>
      </c>
      <c r="F20" s="5">
        <v>7453.7</v>
      </c>
      <c r="G20" s="36">
        <v>726.2</v>
      </c>
    </row>
    <row r="21" spans="1:7" ht="14.25">
      <c r="A21" s="16" t="s">
        <v>31</v>
      </c>
      <c r="B21" s="77">
        <f t="shared" si="0"/>
        <v>14853</v>
      </c>
      <c r="C21" s="5">
        <v>12785.3</v>
      </c>
      <c r="D21" s="36">
        <v>2067.7</v>
      </c>
      <c r="E21" s="77">
        <f t="shared" si="1"/>
        <v>14853</v>
      </c>
      <c r="F21" s="5">
        <v>12785.3</v>
      </c>
      <c r="G21" s="36">
        <v>2067.7</v>
      </c>
    </row>
    <row r="22" spans="1:7" ht="14.25">
      <c r="A22" s="46" t="s">
        <v>29</v>
      </c>
      <c r="B22" s="77">
        <f t="shared" si="0"/>
        <v>14432.8</v>
      </c>
      <c r="C22" s="5">
        <v>12850.3</v>
      </c>
      <c r="D22" s="36">
        <v>1582.5</v>
      </c>
      <c r="E22" s="77">
        <f t="shared" si="1"/>
        <v>14432.8</v>
      </c>
      <c r="F22" s="5">
        <v>12850.3</v>
      </c>
      <c r="G22" s="36">
        <v>1582.5</v>
      </c>
    </row>
  </sheetData>
  <sheetProtection/>
  <mergeCells count="7">
    <mergeCell ref="A10:A12"/>
    <mergeCell ref="B10:B12"/>
    <mergeCell ref="C10:D10"/>
    <mergeCell ref="E10:E12"/>
    <mergeCell ref="F10:G10"/>
    <mergeCell ref="F4:G4"/>
    <mergeCell ref="A8:G8"/>
  </mergeCells>
  <printOptions horizontalCentered="1"/>
  <pageMargins left="0.7874015748031497" right="0.3937007874015748" top="0.7874015748031497" bottom="0.7874015748031497" header="0.5118110236220472" footer="0.5118110236220472"/>
  <pageSetup fitToHeight="0" fitToWidth="1" horizontalDpi="600" verticalDpi="600" orientation="landscape" paperSize="9" scale="74" r:id="rId1"/>
</worksheet>
</file>

<file path=xl/worksheets/sheet37.xml><?xml version="1.0" encoding="utf-8"?>
<worksheet xmlns="http://schemas.openxmlformats.org/spreadsheetml/2006/main" xmlns:r="http://schemas.openxmlformats.org/officeDocument/2006/relationships">
  <dimension ref="A3:F24"/>
  <sheetViews>
    <sheetView zoomScalePageLayoutView="0" workbookViewId="0" topLeftCell="A1">
      <selection activeCell="P10" sqref="P10"/>
    </sheetView>
  </sheetViews>
  <sheetFormatPr defaultColWidth="9.00390625" defaultRowHeight="12.75"/>
  <cols>
    <col min="1" max="1" width="14.25390625" style="0" customWidth="1"/>
    <col min="2" max="2" width="15.625" style="0" customWidth="1"/>
    <col min="3" max="3" width="16.00390625" style="0" customWidth="1"/>
    <col min="5" max="5" width="14.875" style="0" bestFit="1" customWidth="1"/>
    <col min="6" max="6" width="14.875" style="0" customWidth="1"/>
  </cols>
  <sheetData>
    <row r="3" spans="1:6" ht="12.75">
      <c r="A3" s="45" t="s">
        <v>41</v>
      </c>
      <c r="B3" s="80">
        <f>'Дотац. на выравн.ГО'!B11+'Дотац. на выравн.П'!B11+'Дотация на сбаланс.'!B11</f>
        <v>2228000</v>
      </c>
      <c r="C3" s="80">
        <f>'Дотац. на выравн.ГО'!C11+'Дотац. на выравн.П'!C11+'Дотация на сбаланс.'!C11</f>
        <v>2228000</v>
      </c>
      <c r="E3" s="149">
        <f>B3+110000</f>
        <v>2338000</v>
      </c>
      <c r="F3" s="149">
        <f>C3+110000</f>
        <v>2338000</v>
      </c>
    </row>
    <row r="4" spans="1:3" ht="12.75">
      <c r="A4" s="45"/>
      <c r="B4" s="80"/>
      <c r="C4" s="45"/>
    </row>
    <row r="5" spans="1:6" ht="12.75">
      <c r="A5" s="45" t="s">
        <v>42</v>
      </c>
      <c r="B5" s="80">
        <f>'Субсиди.комм.усл.и зарпл.'!B13+'Субсидии РФПП'!B10+'Субс. развит.госсл.'!B10+'Субс.повыш.квал.мунсл.'!B10+'Субс.форм.резерва'!B10+'Охрана общ.порядка'!B10+'Туберкулез.интокс'!B10+'Субс. развит. физкульт.'!B10+'Суб.библиотечное дело'!B11+'субс.летний отдых'!B10+'присмотр и уход'!B8+'субс. питание'!B10+'Субс. на провед.кадастр.работ'!B10+'Кадастр.работы имущ.'!B9+'Субс. автобусы'!B10+'Субс. питан. многд.'!B10</f>
        <v>836188.1000000002</v>
      </c>
      <c r="C5" s="80">
        <f>'Субсиди.комм.усл.и зарпл.'!C13+'Субсидии РФПП'!C10+'Субс. развит.госсл.'!C10+'Субс.повыш.квал.мунсл.'!C10+'Субс.форм.резерва'!C10+'Охрана общ.порядка'!C10+'Туберкулез.интокс'!C10+'Субс. развит. физкульт.'!C10+'Суб.библиотечное дело'!C11+'субс.летний отдых'!C10+'присмотр и уход'!C8+'субс. питание'!C10+'Субс. на провед.кадастр.работ'!C10+'Кадастр.работы имущ.'!C9+'Субс. автобусы'!C10+'Субс. питан. многд.'!C10</f>
        <v>836188.1000000002</v>
      </c>
      <c r="E5" s="149">
        <f>B5+4121.6+4952.5+14000+5852.8</f>
        <v>865115.0000000002</v>
      </c>
      <c r="F5" s="149">
        <f>C5+4121.6+4952.5+14000+5852.8</f>
        <v>865115.0000000002</v>
      </c>
    </row>
    <row r="6" spans="1:3" ht="12.75">
      <c r="A6" s="45"/>
      <c r="B6" s="80"/>
      <c r="C6" s="45"/>
    </row>
    <row r="7" spans="1:6" ht="12.75">
      <c r="A7" s="45" t="s">
        <v>43</v>
      </c>
      <c r="B7" s="81">
        <f>'Субвенции-военкоматы '!B12+'субвенции загс'!B7+'Субвенции клас.руков.'!B10+'Субв.госстандарт'!B10+'Субвенции пед. раб.'!B10+'Субвенции обр.'!B10+'Субвенции несовершен.'!B10+'Субвенции жил.помещ.'!B10+'Субв.-Крайний Север'!B10+'Субвенции опека'!B13+'субв.-дошкольн.'!B10+'Субвенции почетное звание'!B10+' субв административные комиссии'!B10+'субв.присяжн.засед.'!B8+'жилье сиротам'!B10+'субв.безнадзорн.живот'!B11</f>
        <v>3894747.4</v>
      </c>
      <c r="C7" s="81">
        <f>'Субвенции-военкоматы '!C12+'субвенции загс'!C7+'Субвенции клас.руков.'!C10+'Субв.госстандарт'!C10+'Субвенции пед. раб.'!C10+'Субвенции обр.'!C10+'Субвенции несовершен.'!C10+'Субвенции жил.помещ.'!F10+'Субв.-Крайний Север'!C10+'Субвенции опека'!C13+'субв.-дошкольн.'!C10+'Субвенции почетное звание'!C10+' субв административные комиссии'!C10+'субв.присяжн.засед.'!C8+'жилье сиротам'!C10+'субв.безнадзорн.живот'!C11</f>
        <v>3895220.599999999</v>
      </c>
      <c r="E7" s="157">
        <f>B7</f>
        <v>3894747.4</v>
      </c>
      <c r="F7" s="157">
        <f>C7</f>
        <v>3895220.599999999</v>
      </c>
    </row>
    <row r="8" spans="1:3" ht="12.75">
      <c r="A8" s="45"/>
      <c r="B8" s="80"/>
      <c r="C8" s="45"/>
    </row>
    <row r="9" spans="1:6" ht="12.75">
      <c r="A9" s="45" t="s">
        <v>44</v>
      </c>
      <c r="B9" s="80">
        <f>'Иные 528-ОЗ'!B13</f>
        <v>103712.5</v>
      </c>
      <c r="C9" s="80">
        <f>'Иные 528-ОЗ'!E13</f>
        <v>103712.5</v>
      </c>
      <c r="E9" s="149">
        <f>B9+3478.2</f>
        <v>107190.7</v>
      </c>
      <c r="F9" s="149">
        <f>C9+3478.2</f>
        <v>107190.7</v>
      </c>
    </row>
    <row r="10" spans="1:3" ht="12.75">
      <c r="A10" s="45"/>
      <c r="B10" s="80"/>
      <c r="C10" s="45"/>
    </row>
    <row r="11" spans="1:6" ht="12.75">
      <c r="A11" s="45" t="s">
        <v>45</v>
      </c>
      <c r="B11" s="80">
        <f>C3+B5+B7+B9</f>
        <v>7062648</v>
      </c>
      <c r="C11" s="80">
        <f>D3+C5+C7+C9</f>
        <v>4835121.199999999</v>
      </c>
      <c r="E11" s="149">
        <f>SUM(E3:E9)</f>
        <v>7205053.100000001</v>
      </c>
      <c r="F11" s="149">
        <f>SUM(F3:F9)</f>
        <v>7205526.3</v>
      </c>
    </row>
    <row r="15" ht="12.75">
      <c r="B15" s="79">
        <f>'Дотац. на выравн.ГО'!B12+'Дотац. на выравн.П'!B12+'Субсидии РФПП'!B11</f>
        <v>981898</v>
      </c>
    </row>
    <row r="16" ht="12.75">
      <c r="B16" s="79">
        <f>'Дотац. на выравн.ГО'!B13+'Дотац. на выравн.П'!B13+'Субсиди.комм.усл.и зарпл.'!B17+'Субсидии РФПП'!B12+'Дотация на сбаланс.'!B14</f>
        <v>412791</v>
      </c>
    </row>
    <row r="17" ht="12.75">
      <c r="B17" s="79">
        <f>'Дотац. на выравн.ГО'!B14+'Дотац. на выравн.П'!B14+'Дотация на сбаланс.'!B15+'Субсиди.комм.усл.и зарпл.'!B18</f>
        <v>184596</v>
      </c>
    </row>
    <row r="18" ht="12.75">
      <c r="B18" s="79">
        <f>'Дотац. на выравн.ГО'!B15+'Дотац. на выравн.П'!B15+'Дотация на сбаланс.'!B16+'Субсиди.комм.усл.и зарпл.'!B19+'Субсидии РФПП'!B13</f>
        <v>258278</v>
      </c>
    </row>
    <row r="19" ht="12.75">
      <c r="B19" s="79">
        <f>'Дотац. на выравн.ГО'!B16+'Дотац. на выравн.П'!B16+'Дотация на сбаланс.'!B17+'Субсиди.комм.усл.и зарпл.'!B20+'Субсидии РФПП'!B14</f>
        <v>172835</v>
      </c>
    </row>
    <row r="20" ht="12.75">
      <c r="B20" s="79">
        <f>'Дотац. на выравн.ГО'!B17+'Дотац. на выравн.П'!B17+'Дотация на сбаланс.'!B18+'Субсиди.комм.усл.и зарпл.'!B21</f>
        <v>202557</v>
      </c>
    </row>
    <row r="21" ht="12.75">
      <c r="B21" s="79">
        <f>'Дотац. на выравн.ГО'!B18+'Дотац. на выравн.П'!B18+'Дотация на сбаланс.'!B19+'Субсиди.комм.усл.и зарпл.'!B22</f>
        <v>113460</v>
      </c>
    </row>
    <row r="22" ht="12.75">
      <c r="B22" s="79">
        <f>'Дотац. на выравн.ГО'!B19+'Дотац. на выравн.П'!B19+'Дотация на сбаланс.'!B20+'Субсиди.комм.усл.и зарпл.'!B23+'Субсидии РФПП'!B15</f>
        <v>259400</v>
      </c>
    </row>
    <row r="23" ht="12.75">
      <c r="B23" s="79">
        <f>'Дотац. на выравн.ГО'!B20+'Дотац. на выравн.П'!B20+'Дотация на сбаланс.'!B21+'Субсиди.комм.усл.и зарпл.'!B24+'Субсидии РФПП'!B16</f>
        <v>371685</v>
      </c>
    </row>
    <row r="24" ht="12.75">
      <c r="B24" s="79">
        <f>SUM(B15:B23)</f>
        <v>2957500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4" tint="-0.24997000396251678"/>
  </sheetPr>
  <dimension ref="A1:C24"/>
  <sheetViews>
    <sheetView zoomScalePageLayoutView="0" workbookViewId="0" topLeftCell="A1">
      <selection activeCell="B25" sqref="B25"/>
    </sheetView>
  </sheetViews>
  <sheetFormatPr defaultColWidth="9.00390625" defaultRowHeight="12.75"/>
  <cols>
    <col min="1" max="1" width="54.00390625" style="0" customWidth="1"/>
    <col min="2" max="2" width="17.125" style="0" customWidth="1"/>
    <col min="3" max="3" width="13.00390625" style="0" customWidth="1"/>
  </cols>
  <sheetData>
    <row r="1" spans="2:3" ht="18">
      <c r="B1" s="50"/>
      <c r="C1" s="51" t="s">
        <v>60</v>
      </c>
    </row>
    <row r="2" spans="2:3" ht="15">
      <c r="B2" s="50"/>
      <c r="C2" s="51" t="s">
        <v>0</v>
      </c>
    </row>
    <row r="3" spans="2:3" ht="15">
      <c r="B3" s="50"/>
      <c r="C3" s="51" t="s">
        <v>64</v>
      </c>
    </row>
    <row r="4" spans="1:3" ht="15" customHeight="1">
      <c r="A4" s="164" t="s">
        <v>65</v>
      </c>
      <c r="B4" s="164"/>
      <c r="C4" s="164"/>
    </row>
    <row r="5" spans="2:3" ht="15" customHeight="1">
      <c r="B5" s="53"/>
      <c r="C5" s="53"/>
    </row>
    <row r="6" spans="2:3" ht="15">
      <c r="B6" s="19"/>
      <c r="C6" s="20" t="s">
        <v>8</v>
      </c>
    </row>
    <row r="7" spans="1:2" ht="15">
      <c r="A7" s="19"/>
      <c r="B7" s="20"/>
    </row>
    <row r="8" spans="1:2" ht="15">
      <c r="A8" s="19"/>
      <c r="B8" s="20"/>
    </row>
    <row r="9" spans="1:3" ht="170.25" customHeight="1">
      <c r="A9" s="166" t="s">
        <v>67</v>
      </c>
      <c r="B9" s="166"/>
      <c r="C9" s="166"/>
    </row>
    <row r="10" spans="1:2" ht="15.75">
      <c r="A10" s="21"/>
      <c r="B10" s="21"/>
    </row>
    <row r="11" spans="1:3" ht="14.25">
      <c r="A11" s="22"/>
      <c r="C11" s="23" t="s">
        <v>3</v>
      </c>
    </row>
    <row r="12" spans="1:3" ht="21.75" customHeight="1">
      <c r="A12" s="8" t="s">
        <v>50</v>
      </c>
      <c r="B12" s="9" t="s">
        <v>47</v>
      </c>
      <c r="C12" s="9" t="s">
        <v>66</v>
      </c>
    </row>
    <row r="13" spans="1:3" ht="18" customHeight="1">
      <c r="A13" s="13" t="s">
        <v>54</v>
      </c>
      <c r="B13" s="10">
        <f>SUM(B15:B24)</f>
        <v>629500</v>
      </c>
      <c r="C13" s="10">
        <f>SUM(C15:C24)</f>
        <v>629500</v>
      </c>
    </row>
    <row r="14" spans="1:3" ht="15" hidden="1">
      <c r="A14" s="14" t="s">
        <v>2</v>
      </c>
      <c r="B14" s="10"/>
      <c r="C14" s="45"/>
    </row>
    <row r="15" spans="1:3" ht="14.25" customHeight="1">
      <c r="A15" s="47" t="s">
        <v>6</v>
      </c>
      <c r="B15" s="28"/>
      <c r="C15" s="36"/>
    </row>
    <row r="16" spans="1:3" ht="17.25" customHeight="1" hidden="1">
      <c r="A16" s="47"/>
      <c r="B16" s="28"/>
      <c r="C16" s="45"/>
    </row>
    <row r="17" spans="1:3" ht="14.25">
      <c r="A17" s="17" t="s">
        <v>27</v>
      </c>
      <c r="B17" s="5">
        <v>55954</v>
      </c>
      <c r="C17" s="5">
        <f>B17</f>
        <v>55954</v>
      </c>
    </row>
    <row r="18" spans="1:3" ht="14.25">
      <c r="A18" s="17" t="s">
        <v>22</v>
      </c>
      <c r="B18" s="5">
        <v>71768</v>
      </c>
      <c r="C18" s="5">
        <f aca="true" t="shared" si="0" ref="C18:C24">B18</f>
        <v>71768</v>
      </c>
    </row>
    <row r="19" spans="1:3" ht="14.25">
      <c r="A19" s="18" t="s">
        <v>32</v>
      </c>
      <c r="B19" s="5">
        <v>138634</v>
      </c>
      <c r="C19" s="5">
        <f t="shared" si="0"/>
        <v>138634</v>
      </c>
    </row>
    <row r="20" spans="1:3" ht="13.5" customHeight="1">
      <c r="A20" s="18" t="s">
        <v>28</v>
      </c>
      <c r="B20" s="5">
        <v>90035</v>
      </c>
      <c r="C20" s="5">
        <f t="shared" si="0"/>
        <v>90035</v>
      </c>
    </row>
    <row r="21" spans="1:3" ht="14.25">
      <c r="A21" s="18" t="s">
        <v>33</v>
      </c>
      <c r="B21" s="5">
        <v>52890</v>
      </c>
      <c r="C21" s="5">
        <f t="shared" si="0"/>
        <v>52890</v>
      </c>
    </row>
    <row r="22" spans="1:3" ht="14.25">
      <c r="A22" s="18" t="s">
        <v>30</v>
      </c>
      <c r="B22" s="5">
        <v>27212</v>
      </c>
      <c r="C22" s="5">
        <f t="shared" si="0"/>
        <v>27212</v>
      </c>
    </row>
    <row r="23" spans="1:3" ht="14.25">
      <c r="A23" s="18" t="s">
        <v>31</v>
      </c>
      <c r="B23" s="5">
        <v>37481</v>
      </c>
      <c r="C23" s="5">
        <f t="shared" si="0"/>
        <v>37481</v>
      </c>
    </row>
    <row r="24" spans="1:3" ht="14.25">
      <c r="A24" s="18" t="s">
        <v>29</v>
      </c>
      <c r="B24" s="5">
        <v>155526</v>
      </c>
      <c r="C24" s="5">
        <f t="shared" si="0"/>
        <v>155526</v>
      </c>
    </row>
  </sheetData>
  <sheetProtection/>
  <mergeCells count="2">
    <mergeCell ref="A9:C9"/>
    <mergeCell ref="A4:C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4" tint="0.39998000860214233"/>
  </sheetPr>
  <dimension ref="A1:C16"/>
  <sheetViews>
    <sheetView zoomScalePageLayoutView="0" workbookViewId="0" topLeftCell="A1">
      <selection activeCell="K6" sqref="K6"/>
    </sheetView>
  </sheetViews>
  <sheetFormatPr defaultColWidth="9.00390625" defaultRowHeight="12.75"/>
  <cols>
    <col min="1" max="1" width="46.75390625" style="0" customWidth="1"/>
    <col min="2" max="2" width="17.75390625" style="0" customWidth="1"/>
    <col min="3" max="3" width="14.25390625" style="0" customWidth="1"/>
  </cols>
  <sheetData>
    <row r="1" spans="1:3" ht="15">
      <c r="A1" s="19"/>
      <c r="C1" s="20" t="s">
        <v>9</v>
      </c>
    </row>
    <row r="2" spans="1:3" ht="18" customHeight="1">
      <c r="A2" s="19"/>
      <c r="C2" s="20" t="s">
        <v>48</v>
      </c>
    </row>
    <row r="3" spans="1:2" ht="15">
      <c r="A3" s="19"/>
      <c r="B3" s="20"/>
    </row>
    <row r="4" spans="1:2" ht="15">
      <c r="A4" s="19"/>
      <c r="B4" s="20"/>
    </row>
    <row r="5" spans="1:2" ht="15">
      <c r="A5" s="19"/>
      <c r="B5" s="20"/>
    </row>
    <row r="6" spans="1:3" ht="161.25" customHeight="1">
      <c r="A6" s="166" t="s">
        <v>109</v>
      </c>
      <c r="B6" s="166"/>
      <c r="C6" s="166"/>
    </row>
    <row r="7" spans="1:2" ht="15.75">
      <c r="A7" s="21"/>
      <c r="B7" s="21"/>
    </row>
    <row r="8" spans="1:3" ht="14.25">
      <c r="A8" s="22"/>
      <c r="C8" s="23" t="s">
        <v>3</v>
      </c>
    </row>
    <row r="9" spans="1:3" ht="27" customHeight="1">
      <c r="A9" s="8" t="s">
        <v>50</v>
      </c>
      <c r="B9" s="9" t="s">
        <v>66</v>
      </c>
      <c r="C9" s="9" t="s">
        <v>71</v>
      </c>
    </row>
    <row r="10" spans="1:3" ht="15">
      <c r="A10" s="13" t="s">
        <v>54</v>
      </c>
      <c r="B10" s="10">
        <f>SUM(B11:B16)</f>
        <v>100000</v>
      </c>
      <c r="C10" s="10">
        <f>SUM(C11:C16)</f>
        <v>100000</v>
      </c>
    </row>
    <row r="11" spans="1:3" ht="14.25">
      <c r="A11" s="15" t="s">
        <v>6</v>
      </c>
      <c r="B11" s="5"/>
      <c r="C11" s="5"/>
    </row>
    <row r="12" spans="1:3" ht="14.25">
      <c r="A12" s="17" t="s">
        <v>27</v>
      </c>
      <c r="B12" s="5">
        <v>53155</v>
      </c>
      <c r="C12" s="5">
        <f>B12</f>
        <v>53155</v>
      </c>
    </row>
    <row r="13" spans="1:3" ht="14.25">
      <c r="A13" s="18" t="s">
        <v>32</v>
      </c>
      <c r="B13" s="5">
        <v>14635</v>
      </c>
      <c r="C13" s="5">
        <f>B13</f>
        <v>14635</v>
      </c>
    </row>
    <row r="14" spans="1:3" ht="14.25">
      <c r="A14" s="18" t="s">
        <v>28</v>
      </c>
      <c r="B14" s="36">
        <v>5048</v>
      </c>
      <c r="C14" s="5">
        <f>B14</f>
        <v>5048</v>
      </c>
    </row>
    <row r="15" spans="1:3" ht="14.25">
      <c r="A15" s="18" t="s">
        <v>31</v>
      </c>
      <c r="B15" s="36">
        <v>11261</v>
      </c>
      <c r="C15" s="5">
        <f>B15</f>
        <v>11261</v>
      </c>
    </row>
    <row r="16" spans="1:3" ht="14.25">
      <c r="A16" s="18" t="s">
        <v>29</v>
      </c>
      <c r="B16" s="36">
        <v>15901</v>
      </c>
      <c r="C16" s="5">
        <f>B16</f>
        <v>15901</v>
      </c>
    </row>
  </sheetData>
  <sheetProtection/>
  <mergeCells count="1">
    <mergeCell ref="A6:C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G13"/>
  <sheetViews>
    <sheetView zoomScalePageLayoutView="0" workbookViewId="0" topLeftCell="A1">
      <selection activeCell="C13" sqref="C13"/>
    </sheetView>
  </sheetViews>
  <sheetFormatPr defaultColWidth="9.00390625" defaultRowHeight="12.75"/>
  <cols>
    <col min="1" max="1" width="60.375" style="57" customWidth="1"/>
    <col min="2" max="2" width="11.75390625" style="57" customWidth="1"/>
    <col min="3" max="3" width="12.00390625" style="60" customWidth="1"/>
    <col min="4" max="16384" width="9.125" style="57" customWidth="1"/>
  </cols>
  <sheetData>
    <row r="1" ht="15">
      <c r="C1" s="20" t="s">
        <v>19</v>
      </c>
    </row>
    <row r="2" ht="18">
      <c r="C2" s="20" t="s">
        <v>48</v>
      </c>
    </row>
    <row r="4" spans="1:3" ht="147.75" customHeight="1">
      <c r="A4" s="167" t="s">
        <v>81</v>
      </c>
      <c r="B4" s="167"/>
      <c r="C4" s="167"/>
    </row>
    <row r="5" spans="1:2" ht="15">
      <c r="A5" s="61"/>
      <c r="B5" s="61"/>
    </row>
    <row r="6" spans="1:3" ht="15">
      <c r="A6" s="61"/>
      <c r="B6" s="61"/>
      <c r="C6" s="62" t="s">
        <v>4</v>
      </c>
    </row>
    <row r="7" spans="1:3" ht="14.25">
      <c r="A7" s="168" t="s">
        <v>50</v>
      </c>
      <c r="B7" s="171" t="s">
        <v>66</v>
      </c>
      <c r="C7" s="171" t="s">
        <v>71</v>
      </c>
    </row>
    <row r="8" spans="1:3" ht="9" customHeight="1">
      <c r="A8" s="169"/>
      <c r="B8" s="172"/>
      <c r="C8" s="172"/>
    </row>
    <row r="9" spans="1:3" ht="14.25" hidden="1">
      <c r="A9" s="170"/>
      <c r="B9" s="173"/>
      <c r="C9" s="173"/>
    </row>
    <row r="10" spans="1:7" ht="15">
      <c r="A10" s="63" t="s">
        <v>26</v>
      </c>
      <c r="B10" s="64">
        <f>SUM(B11:B13)</f>
        <v>100</v>
      </c>
      <c r="C10" s="64">
        <f>SUM(C11:C13)</f>
        <v>100</v>
      </c>
      <c r="E10" s="65"/>
      <c r="F10" s="65"/>
      <c r="G10" s="65"/>
    </row>
    <row r="11" spans="1:5" ht="14.25">
      <c r="A11" s="16" t="s">
        <v>27</v>
      </c>
      <c r="B11" s="72">
        <v>36</v>
      </c>
      <c r="C11" s="72">
        <v>36</v>
      </c>
      <c r="E11" s="65"/>
    </row>
    <row r="12" spans="1:3" ht="14.25">
      <c r="A12" s="15" t="s">
        <v>32</v>
      </c>
      <c r="B12" s="66">
        <v>9</v>
      </c>
      <c r="C12" s="66">
        <v>9</v>
      </c>
    </row>
    <row r="13" spans="1:3" ht="14.25">
      <c r="A13" s="16" t="s">
        <v>28</v>
      </c>
      <c r="B13" s="66">
        <v>55</v>
      </c>
      <c r="C13" s="66">
        <v>55</v>
      </c>
    </row>
  </sheetData>
  <sheetProtection/>
  <mergeCells count="4">
    <mergeCell ref="A4:C4"/>
    <mergeCell ref="A7:A9"/>
    <mergeCell ref="B7:B9"/>
    <mergeCell ref="C7:C9"/>
  </mergeCells>
  <printOptions/>
  <pageMargins left="0.7" right="0.7" top="0.75" bottom="0.75" header="0.3" footer="0.3"/>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1:G17"/>
  <sheetViews>
    <sheetView zoomScalePageLayoutView="0" workbookViewId="0" topLeftCell="A1">
      <selection activeCell="C17" sqref="C17"/>
    </sheetView>
  </sheetViews>
  <sheetFormatPr defaultColWidth="9.00390625" defaultRowHeight="12.75"/>
  <cols>
    <col min="1" max="1" width="60.375" style="57" customWidth="1"/>
    <col min="2" max="2" width="13.25390625" style="57" customWidth="1"/>
    <col min="3" max="3" width="11.75390625" style="60" customWidth="1"/>
    <col min="4" max="16384" width="9.125" style="57" customWidth="1"/>
  </cols>
  <sheetData>
    <row r="1" ht="15">
      <c r="C1" s="20" t="s">
        <v>18</v>
      </c>
    </row>
    <row r="2" ht="18">
      <c r="C2" s="20" t="s">
        <v>48</v>
      </c>
    </row>
    <row r="4" spans="1:3" ht="129" customHeight="1">
      <c r="A4" s="174" t="s">
        <v>82</v>
      </c>
      <c r="B4" s="174"/>
      <c r="C4" s="174"/>
    </row>
    <row r="5" spans="1:2" ht="15">
      <c r="A5" s="61"/>
      <c r="B5" s="61"/>
    </row>
    <row r="6" spans="1:3" ht="15">
      <c r="A6" s="61"/>
      <c r="B6" s="61"/>
      <c r="C6" s="62" t="s">
        <v>4</v>
      </c>
    </row>
    <row r="7" spans="1:3" ht="14.25">
      <c r="A7" s="168" t="s">
        <v>50</v>
      </c>
      <c r="B7" s="171" t="s">
        <v>66</v>
      </c>
      <c r="C7" s="171" t="s">
        <v>71</v>
      </c>
    </row>
    <row r="8" spans="1:3" ht="3" customHeight="1">
      <c r="A8" s="169"/>
      <c r="B8" s="172"/>
      <c r="C8" s="172"/>
    </row>
    <row r="9" spans="1:3" ht="14.25" hidden="1">
      <c r="A9" s="170"/>
      <c r="B9" s="173"/>
      <c r="C9" s="173"/>
    </row>
    <row r="10" spans="1:7" ht="15">
      <c r="A10" s="63" t="s">
        <v>26</v>
      </c>
      <c r="B10" s="64">
        <f>SUM(B11:B17)</f>
        <v>250</v>
      </c>
      <c r="C10" s="64">
        <f>SUM(C11:C17)</f>
        <v>250</v>
      </c>
      <c r="E10" s="65"/>
      <c r="F10" s="65"/>
      <c r="G10" s="65"/>
    </row>
    <row r="11" spans="1:3" ht="14.25">
      <c r="A11" s="16" t="s">
        <v>27</v>
      </c>
      <c r="B11" s="66">
        <v>35</v>
      </c>
      <c r="C11" s="66">
        <v>35</v>
      </c>
    </row>
    <row r="12" spans="1:3" ht="14.25">
      <c r="A12" s="16" t="s">
        <v>32</v>
      </c>
      <c r="B12" s="73">
        <v>37.5</v>
      </c>
      <c r="C12" s="73">
        <v>37.5</v>
      </c>
    </row>
    <row r="13" spans="1:3" ht="14.25">
      <c r="A13" s="16" t="s">
        <v>28</v>
      </c>
      <c r="B13" s="73">
        <v>35.5</v>
      </c>
      <c r="C13" s="73">
        <v>35.5</v>
      </c>
    </row>
    <row r="14" spans="1:3" ht="14.25">
      <c r="A14" s="16" t="s">
        <v>33</v>
      </c>
      <c r="B14" s="73">
        <v>35</v>
      </c>
      <c r="C14" s="73">
        <v>35</v>
      </c>
    </row>
    <row r="15" spans="1:3" ht="14.25">
      <c r="A15" s="16" t="s">
        <v>30</v>
      </c>
      <c r="B15" s="73">
        <v>37</v>
      </c>
      <c r="C15" s="73">
        <v>37</v>
      </c>
    </row>
    <row r="16" spans="1:3" ht="14.25">
      <c r="A16" s="16" t="s">
        <v>31</v>
      </c>
      <c r="B16" s="73">
        <v>35</v>
      </c>
      <c r="C16" s="73">
        <v>35</v>
      </c>
    </row>
    <row r="17" spans="1:3" ht="14.25">
      <c r="A17" s="16" t="s">
        <v>29</v>
      </c>
      <c r="B17" s="73">
        <v>35</v>
      </c>
      <c r="C17" s="73">
        <v>35</v>
      </c>
    </row>
  </sheetData>
  <sheetProtection/>
  <mergeCells count="4">
    <mergeCell ref="A4:C4"/>
    <mergeCell ref="A7:A9"/>
    <mergeCell ref="B7:B9"/>
    <mergeCell ref="C7:C9"/>
  </mergeCells>
  <printOptions/>
  <pageMargins left="0.7" right="0.7" top="0.75" bottom="0.75" header="0.3" footer="0.3"/>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1:G14"/>
  <sheetViews>
    <sheetView zoomScalePageLayoutView="0" workbookViewId="0" topLeftCell="A1">
      <selection activeCell="C13" sqref="C13"/>
    </sheetView>
  </sheetViews>
  <sheetFormatPr defaultColWidth="9.00390625" defaultRowHeight="12.75"/>
  <cols>
    <col min="1" max="1" width="53.625" style="57" customWidth="1"/>
    <col min="2" max="2" width="14.625" style="57" customWidth="1"/>
    <col min="3" max="3" width="17.125" style="60" customWidth="1"/>
    <col min="4" max="16384" width="9.125" style="57" customWidth="1"/>
  </cols>
  <sheetData>
    <row r="1" ht="15">
      <c r="C1" s="20" t="s">
        <v>17</v>
      </c>
    </row>
    <row r="2" ht="18">
      <c r="C2" s="20" t="s">
        <v>48</v>
      </c>
    </row>
    <row r="4" spans="1:3" ht="126.75" customHeight="1">
      <c r="A4" s="174" t="s">
        <v>80</v>
      </c>
      <c r="B4" s="174"/>
      <c r="C4" s="174"/>
    </row>
    <row r="5" spans="1:2" ht="15">
      <c r="A5" s="61"/>
      <c r="B5" s="61"/>
    </row>
    <row r="6" spans="1:3" ht="15">
      <c r="A6" s="61"/>
      <c r="B6" s="61"/>
      <c r="C6" s="62" t="s">
        <v>4</v>
      </c>
    </row>
    <row r="7" spans="1:3" ht="14.25">
      <c r="A7" s="168" t="s">
        <v>50</v>
      </c>
      <c r="B7" s="171" t="s">
        <v>66</v>
      </c>
      <c r="C7" s="171" t="s">
        <v>71</v>
      </c>
    </row>
    <row r="8" spans="1:3" ht="6" customHeight="1">
      <c r="A8" s="169"/>
      <c r="B8" s="172"/>
      <c r="C8" s="172"/>
    </row>
    <row r="9" spans="1:3" ht="6.75" customHeight="1">
      <c r="A9" s="170"/>
      <c r="B9" s="173"/>
      <c r="C9" s="173"/>
    </row>
    <row r="10" spans="1:7" ht="15">
      <c r="A10" s="63" t="s">
        <v>26</v>
      </c>
      <c r="B10" s="64">
        <f>SUM(B11:B13)</f>
        <v>130</v>
      </c>
      <c r="C10" s="64">
        <f>SUM(C11:C13)</f>
        <v>130</v>
      </c>
      <c r="E10" s="65"/>
      <c r="F10" s="65"/>
      <c r="G10" s="65"/>
    </row>
    <row r="11" spans="1:5" ht="14.25">
      <c r="A11" s="15" t="s">
        <v>6</v>
      </c>
      <c r="B11" s="66">
        <v>30</v>
      </c>
      <c r="C11" s="66">
        <v>30</v>
      </c>
      <c r="E11" s="65"/>
    </row>
    <row r="12" spans="1:5" ht="14.25">
      <c r="A12" s="16" t="s">
        <v>51</v>
      </c>
      <c r="B12" s="73">
        <v>60</v>
      </c>
      <c r="C12" s="73">
        <v>60</v>
      </c>
      <c r="E12" s="65"/>
    </row>
    <row r="13" spans="1:3" ht="14.25">
      <c r="A13" s="16" t="s">
        <v>22</v>
      </c>
      <c r="B13" s="73">
        <v>40</v>
      </c>
      <c r="C13" s="73">
        <v>40</v>
      </c>
    </row>
    <row r="14" ht="14.25">
      <c r="C14" s="57"/>
    </row>
  </sheetData>
  <sheetProtection/>
  <mergeCells count="4">
    <mergeCell ref="A4:C4"/>
    <mergeCell ref="A7:A9"/>
    <mergeCell ref="B7:B9"/>
    <mergeCell ref="C7:C9"/>
  </mergeCells>
  <printOptions/>
  <pageMargins left="0.7" right="0.7" top="0.75" bottom="0.75" header="0.3" footer="0.3"/>
  <pageSetup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9" tint="0.39998000860214233"/>
    <pageSetUpPr fitToPage="1"/>
  </sheetPr>
  <dimension ref="A1:C12"/>
  <sheetViews>
    <sheetView zoomScalePageLayoutView="0" workbookViewId="0" topLeftCell="A1">
      <selection activeCell="E11" sqref="E11"/>
    </sheetView>
  </sheetViews>
  <sheetFormatPr defaultColWidth="9.00390625" defaultRowHeight="12.75"/>
  <cols>
    <col min="1" max="1" width="59.25390625" style="0" customWidth="1"/>
    <col min="2" max="2" width="15.25390625" style="0" customWidth="1"/>
    <col min="3" max="3" width="14.25390625" style="0" customWidth="1"/>
  </cols>
  <sheetData>
    <row r="1" spans="1:3" ht="15">
      <c r="A1" s="19"/>
      <c r="C1" s="20" t="s">
        <v>16</v>
      </c>
    </row>
    <row r="2" spans="1:3" ht="18">
      <c r="A2" s="19"/>
      <c r="C2" s="20" t="s">
        <v>48</v>
      </c>
    </row>
    <row r="3" spans="1:2" ht="15">
      <c r="A3" s="19"/>
      <c r="B3" s="20"/>
    </row>
    <row r="4" spans="1:2" ht="15">
      <c r="A4" s="19"/>
      <c r="B4" s="20"/>
    </row>
    <row r="5" spans="1:2" ht="15">
      <c r="A5" s="19"/>
      <c r="B5" s="20"/>
    </row>
    <row r="6" spans="1:3" ht="159.75" customHeight="1">
      <c r="A6" s="175" t="s">
        <v>112</v>
      </c>
      <c r="B6" s="175"/>
      <c r="C6" s="175"/>
    </row>
    <row r="7" spans="1:2" ht="15.75">
      <c r="A7" s="21"/>
      <c r="B7" s="21"/>
    </row>
    <row r="8" spans="1:3" ht="14.25">
      <c r="A8" s="25"/>
      <c r="C8" s="26" t="s">
        <v>5</v>
      </c>
    </row>
    <row r="9" spans="1:3" ht="14.25">
      <c r="A9" s="24" t="s">
        <v>50</v>
      </c>
      <c r="B9" s="24" t="s">
        <v>66</v>
      </c>
      <c r="C9" s="128" t="s">
        <v>71</v>
      </c>
    </row>
    <row r="10" spans="1:3" ht="15">
      <c r="A10" s="27" t="s">
        <v>54</v>
      </c>
      <c r="B10" s="10">
        <f>SUM(B11:B12)</f>
        <v>356.3</v>
      </c>
      <c r="C10" s="10">
        <f>SUM(C11:C12)</f>
        <v>356.3</v>
      </c>
    </row>
    <row r="11" spans="1:3" ht="14.25">
      <c r="A11" s="15" t="s">
        <v>6</v>
      </c>
      <c r="B11" s="28">
        <v>281.3</v>
      </c>
      <c r="C11" s="28">
        <v>281.3</v>
      </c>
    </row>
    <row r="12" spans="1:3" ht="14.25">
      <c r="A12" s="16" t="s">
        <v>27</v>
      </c>
      <c r="B12" s="28">
        <v>75</v>
      </c>
      <c r="C12" s="28">
        <v>75</v>
      </c>
    </row>
  </sheetData>
  <sheetProtection/>
  <mergeCells count="1">
    <mergeCell ref="A6:C6"/>
  </mergeCells>
  <printOptions/>
  <pageMargins left="0.7" right="0.7" top="0.75" bottom="0.75" header="0.3" footer="0.3"/>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ilicheva</dc:creator>
  <cp:keywords/>
  <dc:description/>
  <cp:lastModifiedBy>Швец Элина Александровна</cp:lastModifiedBy>
  <cp:lastPrinted>2018-10-30T23:38:15Z</cp:lastPrinted>
  <dcterms:created xsi:type="dcterms:W3CDTF">2002-10-18T00:12:13Z</dcterms:created>
  <dcterms:modified xsi:type="dcterms:W3CDTF">2018-10-31T03:13:43Z</dcterms:modified>
  <cp:category/>
  <cp:version/>
  <cp:contentType/>
  <cp:contentStatus/>
</cp:coreProperties>
</file>